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0" yWindow="1080" windowWidth="28040" windowHeight="16780" tabRatio="537" activeTab="0"/>
  </bookViews>
  <sheets>
    <sheet name="BASE 1" sheetId="1" r:id="rId1"/>
    <sheet name="BASE 2" sheetId="2" r:id="rId2"/>
    <sheet name="BASE 3" sheetId="3" r:id="rId3"/>
    <sheet name="BUILD 1" sheetId="4" r:id="rId4"/>
    <sheet name="BUILD 2" sheetId="5" r:id="rId5"/>
    <sheet name="PEAK" sheetId="6" r:id="rId6"/>
    <sheet name="Ausgleichsfaktoren" sheetId="7" r:id="rId7"/>
  </sheets>
  <definedNames/>
  <calcPr fullCalcOnLoad="1"/>
</workbook>
</file>

<file path=xl/comments1.xml><?xml version="1.0" encoding="utf-8"?>
<comments xmlns="http://schemas.openxmlformats.org/spreadsheetml/2006/main">
  <authors>
    <author>Dirk Beppler</author>
    <author>media markt</author>
    <author>www.triathlon-szene.de</author>
  </authors>
  <commentList>
    <comment ref="T4"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B5" authorId="0">
      <text>
        <r>
          <rPr>
            <b/>
            <sz val="9"/>
            <rFont val="Geneva"/>
            <family val="0"/>
          </rPr>
          <t>Allgemeine Informationen zur aktuellen Trainingsphase (PREP, BASE, BUILD, PEAK) und zu den einzelnen Trainingswochen gibt es unter 
www.x-athlon.de</t>
        </r>
      </text>
    </comment>
    <comment ref="R12"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12" authorId="0">
      <text>
        <r>
          <rPr>
            <sz val="11"/>
            <rFont val="Arial"/>
            <family val="0"/>
          </rPr>
          <t xml:space="preserve">Hier Erfolge notieren (ansteigende Form etc.)
Kontextmenü -&gt; Kommentare bearbeiten
-----------------------------------
</t>
        </r>
      </text>
    </comment>
    <comment ref="T12" authorId="0">
      <text>
        <r>
          <rPr>
            <sz val="11"/>
            <rFont val="Arial"/>
            <family val="0"/>
          </rPr>
          <t xml:space="preserve">Notizen zur Gesundheit (Kratzen im Hals etc.)
Kontextmenü -&gt; Kommentare bearbeiten
-----------------------------------
</t>
        </r>
      </text>
    </comment>
    <comment ref="T31"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R39"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39" authorId="0">
      <text>
        <r>
          <rPr>
            <sz val="11"/>
            <rFont val="Arial"/>
            <family val="0"/>
          </rPr>
          <t xml:space="preserve">Hier Erfolge notieren (ansteigende Form etc.)
Kontextmenü -&gt; Kommentare bearbeiten
-----------------------------------
</t>
        </r>
      </text>
    </comment>
    <comment ref="T39" authorId="0">
      <text>
        <r>
          <rPr>
            <sz val="11"/>
            <rFont val="Arial"/>
            <family val="0"/>
          </rPr>
          <t xml:space="preserve">Notizen zur Gesundheit (Kratzen im Hals etc.)
Kontextmenü -&gt; Kommentare bearbeiten
-----------------------------------
</t>
        </r>
      </text>
    </comment>
    <comment ref="T44"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R52"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52" authorId="0">
      <text>
        <r>
          <rPr>
            <sz val="11"/>
            <rFont val="Arial"/>
            <family val="0"/>
          </rPr>
          <t xml:space="preserve">Hier Erfolge notieren (ansteigende Form etc.)
Kontextmenü -&gt; Kommentare bearbeiten
-----------------------------------
</t>
        </r>
      </text>
    </comment>
    <comment ref="T52" authorId="0">
      <text>
        <r>
          <rPr>
            <sz val="11"/>
            <rFont val="Arial"/>
            <family val="0"/>
          </rPr>
          <t xml:space="preserve">Notizen zur Gesundheit (Kratzen im Hals etc.)
Kontextmenü -&gt; Kommentare bearbeiten
-----------------------------------
</t>
        </r>
      </text>
    </comment>
    <comment ref="B19" authorId="0">
      <text>
        <r>
          <rPr>
            <b/>
            <sz val="9"/>
            <rFont val="Geneva"/>
            <family val="0"/>
          </rPr>
          <t>Allgemeine Informationen zur aktuellen Trainingsphase (PREP, BASE, BUILD, PEAK) und zu den einzelnen Trainingswochen gibt es unter 
www.x-athlon.de</t>
        </r>
      </text>
    </comment>
    <comment ref="B32" authorId="0">
      <text>
        <r>
          <rPr>
            <b/>
            <sz val="9"/>
            <rFont val="Geneva"/>
            <family val="0"/>
          </rPr>
          <t>Allgemeine Informationen zur aktuellen Trainingsphase (PREP, BASE, BUILD, PEAK) und zu den einzelnen Trainingswochen gibt es unter 
www.x-athlon.de</t>
        </r>
      </text>
    </comment>
    <comment ref="B45" authorId="0">
      <text>
        <r>
          <rPr>
            <b/>
            <sz val="9"/>
            <rFont val="Geneva"/>
            <family val="0"/>
          </rPr>
          <t>Allgemeine Informationen zur aktuellen Trainingsphase (PREP, BASE, BUILD, PEAK) und zu den einzelnen Trainingswochen gibt es unter 
www.x-athlon.de</t>
        </r>
      </text>
    </comment>
    <comment ref="X5" authorId="0">
      <text>
        <r>
          <rPr>
            <b/>
            <sz val="11"/>
            <rFont val="Arial"/>
            <family val="0"/>
          </rPr>
          <t>Krafttraining Phase 4: Maximalkraftphase</t>
        </r>
        <r>
          <rPr>
            <sz val="11"/>
            <rFont val="Arial"/>
            <family val="0"/>
          </rPr>
          <t xml:space="preserve">
</t>
        </r>
        <r>
          <rPr>
            <b/>
            <sz val="11"/>
            <rFont val="Arial"/>
            <family val="0"/>
          </rPr>
          <t>Was:</t>
        </r>
        <r>
          <rPr>
            <sz val="11"/>
            <rFont val="Arial"/>
            <family val="0"/>
          </rPr>
          <t xml:space="preserve"> Sportartspezifische Übungen für Arme und Rumpf sowie radsortspezifische Übungen wie Kniebeugen oder Beinpresse. 
Maximalkrafttraining für die Kernübungen.
</t>
        </r>
        <r>
          <rPr>
            <b/>
            <sz val="11"/>
            <rFont val="Arial"/>
            <family val="0"/>
          </rPr>
          <t xml:space="preserve">Wie: </t>
        </r>
        <r>
          <rPr>
            <sz val="11"/>
            <rFont val="Arial"/>
            <family val="0"/>
          </rPr>
          <t xml:space="preserve">Die Widerstände erreichen Maximum in den Kernübungen. 
</t>
        </r>
        <r>
          <rPr>
            <b/>
            <sz val="11"/>
            <rFont val="Arial"/>
            <family val="0"/>
          </rPr>
          <t>4 Sätze zu je 8 Wiederholungen</t>
        </r>
        <r>
          <rPr>
            <sz val="11"/>
            <rFont val="Arial"/>
            <family val="0"/>
          </rPr>
          <t>. Pause 2-3 Minuten. Die Widerholungszahlen sollen gerade noch bewältigt werden können.</t>
        </r>
      </text>
    </comment>
    <comment ref="X45" authorId="0">
      <text>
        <r>
          <rPr>
            <b/>
            <sz val="11"/>
            <rFont val="Arial"/>
            <family val="0"/>
          </rPr>
          <t>Krafttraining Phase 3: Maximalkraftphase</t>
        </r>
        <r>
          <rPr>
            <sz val="11"/>
            <rFont val="Arial"/>
            <family val="0"/>
          </rPr>
          <t xml:space="preserve">
</t>
        </r>
        <r>
          <rPr>
            <b/>
            <sz val="11"/>
            <rFont val="Arial"/>
            <family val="0"/>
          </rPr>
          <t>Was:</t>
        </r>
        <r>
          <rPr>
            <sz val="11"/>
            <rFont val="Arial"/>
            <family val="0"/>
          </rPr>
          <t xml:space="preserve"> Sportartspezifische Übungen für Arme und Rumpf sowie radsortspezifische Übungen wie Kniebeugen oder Beinpresse. 
Maximalkrafttraining für die Kernübungen.
</t>
        </r>
        <r>
          <rPr>
            <b/>
            <sz val="11"/>
            <rFont val="Arial"/>
            <family val="0"/>
          </rPr>
          <t xml:space="preserve">Wie: </t>
        </r>
        <r>
          <rPr>
            <sz val="11"/>
            <rFont val="Arial"/>
            <family val="0"/>
          </rPr>
          <t xml:space="preserve">Die Widerstände erreichen Maximum in den Kernübungen. 
</t>
        </r>
        <r>
          <rPr>
            <b/>
            <sz val="11"/>
            <rFont val="Arial"/>
            <family val="0"/>
          </rPr>
          <t>4 Sätze zu je 8 Wiederholungen</t>
        </r>
        <r>
          <rPr>
            <sz val="11"/>
            <rFont val="Arial"/>
            <family val="0"/>
          </rPr>
          <t>. Pause 2-3 Minuten. Die Widerholungszahlen sollen gerade noch bewältigt werden können.</t>
        </r>
      </text>
    </comment>
    <comment ref="X19" authorId="0">
      <text>
        <r>
          <rPr>
            <b/>
            <sz val="11"/>
            <rFont val="Arial"/>
            <family val="0"/>
          </rPr>
          <t>Krafttraining Phase 4: Maximalkraftphase</t>
        </r>
        <r>
          <rPr>
            <sz val="11"/>
            <rFont val="Arial"/>
            <family val="0"/>
          </rPr>
          <t xml:space="preserve">
</t>
        </r>
        <r>
          <rPr>
            <b/>
            <sz val="11"/>
            <rFont val="Arial"/>
            <family val="0"/>
          </rPr>
          <t>Was:</t>
        </r>
        <r>
          <rPr>
            <sz val="11"/>
            <rFont val="Arial"/>
            <family val="0"/>
          </rPr>
          <t xml:space="preserve"> Sportartspezifische Übungen für Arme und Rumpf sowie radsortspezifische Übungen wie Kniebeugen oder Beinpresse. 
Maximalkrafttraining für die Kernübungen.
</t>
        </r>
        <r>
          <rPr>
            <b/>
            <sz val="11"/>
            <rFont val="Arial"/>
            <family val="0"/>
          </rPr>
          <t xml:space="preserve">Wie: </t>
        </r>
        <r>
          <rPr>
            <sz val="11"/>
            <rFont val="Arial"/>
            <family val="0"/>
          </rPr>
          <t xml:space="preserve">Die Widerstände erreichen Maximum in den Kernübungen. 
</t>
        </r>
        <r>
          <rPr>
            <b/>
            <sz val="11"/>
            <rFont val="Arial"/>
            <family val="0"/>
          </rPr>
          <t>4 Sätze zu je 8 Wiederholungen</t>
        </r>
        <r>
          <rPr>
            <sz val="11"/>
            <rFont val="Arial"/>
            <family val="0"/>
          </rPr>
          <t>. Pause 2-3 Minuten. Die Widerholungszahlen sollen gerade noch bewältigt werden können.</t>
        </r>
      </text>
    </comment>
    <comment ref="X32" authorId="0">
      <text>
        <r>
          <rPr>
            <b/>
            <sz val="11"/>
            <rFont val="Arial"/>
            <family val="0"/>
          </rPr>
          <t>Krafttraining Phase 4: Maximalkraftphase</t>
        </r>
        <r>
          <rPr>
            <sz val="11"/>
            <rFont val="Arial"/>
            <family val="0"/>
          </rPr>
          <t xml:space="preserve">
</t>
        </r>
        <r>
          <rPr>
            <b/>
            <sz val="11"/>
            <rFont val="Arial"/>
            <family val="0"/>
          </rPr>
          <t>Was:</t>
        </r>
        <r>
          <rPr>
            <sz val="11"/>
            <rFont val="Arial"/>
            <family val="0"/>
          </rPr>
          <t xml:space="preserve"> Sportartspezifische Übungen für Arme und Rumpf sowie radsortspezifische Übungen wie Kniebeugen oder Beinpresse. 
Maximalkrafttraining für die Kernübungen.
</t>
        </r>
        <r>
          <rPr>
            <b/>
            <sz val="11"/>
            <rFont val="Arial"/>
            <family val="0"/>
          </rPr>
          <t xml:space="preserve">Wie: </t>
        </r>
        <r>
          <rPr>
            <sz val="11"/>
            <rFont val="Arial"/>
            <family val="0"/>
          </rPr>
          <t xml:space="preserve">Die Widerstände erreichen Maximum in den Kernübungen. 
</t>
        </r>
        <r>
          <rPr>
            <b/>
            <sz val="11"/>
            <rFont val="Arial"/>
            <family val="0"/>
          </rPr>
          <t>4 Sätze zu je 8 Wiederholungen</t>
        </r>
        <r>
          <rPr>
            <sz val="11"/>
            <rFont val="Arial"/>
            <family val="0"/>
          </rPr>
          <t>. Pause 2-3 Minuten. Die Widerholungszahlen sollen gerade noch bewältigt werden können.</t>
        </r>
      </text>
    </comment>
    <comment ref="R26"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26" authorId="0">
      <text>
        <r>
          <rPr>
            <sz val="11"/>
            <rFont val="Arial"/>
            <family val="0"/>
          </rPr>
          <t xml:space="preserve">Hier Erfolge notieren (ansteigende Form etc.)
Kontextmenü -&gt; Kommentare bearbeiten
-----------------------------------
</t>
        </r>
      </text>
    </comment>
    <comment ref="T26" authorId="0">
      <text>
        <r>
          <rPr>
            <sz val="11"/>
            <rFont val="Arial"/>
            <family val="0"/>
          </rPr>
          <t xml:space="preserve">Notizen zur Gesundheit (Kratzen im Hals etc.)
Kontextmenü -&gt; Kommentare bearbeiten
-----------------------------------
</t>
        </r>
      </text>
    </comment>
    <comment ref="J11"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J6" authorId="1">
      <text>
        <r>
          <rPr>
            <sz val="11"/>
            <rFont val="Arial"/>
            <family val="0"/>
          </rPr>
          <t xml:space="preserve">Ausführung der Einheit:
Einfahren
5 x 3 Minuten hohe Freuquenz
10 min GA1
5 x 3 Minuten niedrige Frequenz
10 min GA1
Einbeinig: 6 x 30 sec. jede Seite
10 min GA1
weiter nach Lust und Laune mit wechselnder Frequenz.
</t>
        </r>
      </text>
    </comment>
    <comment ref="M6" authorId="0">
      <text>
        <r>
          <rPr>
            <sz val="11"/>
            <rFont val="Arial"/>
            <family val="0"/>
          </rPr>
          <t>Ausführung der Einheit:
Kein Koppeltraining. Am besten einige Stunden vor dem Rollentraining, z.B. morgens. Locker starten, nach 20 Minuten einige Steigerungen einbauen, z.B. 4 x 90 sec. GA2 oder schneller. 
Wer länger läuft, sollte frühstücken.</t>
        </r>
      </text>
    </comment>
    <comment ref="M10" authorId="0">
      <text>
        <r>
          <rPr>
            <sz val="11"/>
            <rFont val="Arial"/>
            <family val="0"/>
          </rPr>
          <t>Ausführung der Einheit:
Locker starten. Wenn die Beine nach 15 Minuten ok sind, etwas steigern bis oberes GA1. Letzte 15 Minuten wieder locker.</t>
        </r>
      </text>
    </comment>
    <comment ref="A57" authorId="1">
      <text>
        <r>
          <rPr>
            <b/>
            <sz val="9"/>
            <rFont val="Geneva"/>
            <family val="0"/>
          </rPr>
          <t>Dieser Trainingsplan ist frei veränderbar. Er kann mit MS Excel auf die eigenen Bedürfnisse angepasst werden.
Alle Rechte vorbehalten. 
www.triathlon-szene.de</t>
        </r>
      </text>
    </comment>
    <comment ref="O5" authorId="2">
      <text>
        <r>
          <rPr>
            <b/>
            <sz val="9"/>
            <rFont val="Geneva"/>
            <family val="0"/>
          </rPr>
          <t>Siehe Film:
"Krafttraining im Winter":
http://tv.triathlon-szene.de/Detail_Artikel_jump.lasso?JumpID=33212</t>
        </r>
      </text>
    </comment>
    <comment ref="G47"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G50"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50" authorId="0">
      <text>
        <r>
          <rPr>
            <sz val="11"/>
            <rFont val="Arial"/>
            <family val="0"/>
          </rPr>
          <t>Ausführung der Einheit:
Locker starten. Wenn die Beine nach 15 Minuten ok sind, etwas steigern bis oberes GA1. Letzte 15 Minuten wieder locker.</t>
        </r>
      </text>
    </comment>
    <comment ref="J51"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J10" authorId="1">
      <text>
        <r>
          <rPr>
            <sz val="11"/>
            <rFont val="Arial"/>
            <family val="0"/>
          </rPr>
          <t xml:space="preserve">Ausführung der Einheit:
Einfahren
3 x 10 Minuten an sanfter Steigung mit niedriger Trittfrequenz um 50 Umdrehungen pro Minute, Puls bis oberes GA2 erlaubt. Kein Tempotraining!.
Sorgfältig ausfahren, abends Gymnastik.
</t>
        </r>
      </text>
    </comment>
    <comment ref="G5"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G8"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G19"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O19" authorId="2">
      <text>
        <r>
          <rPr>
            <b/>
            <sz val="9"/>
            <rFont val="Geneva"/>
            <family val="0"/>
          </rPr>
          <t>Siehe Film:
"Krafttraining im Winter":
http://tv.triathlon-szene.de/Detail_Artikel_jump.lasso?JumpID=33212</t>
        </r>
      </text>
    </comment>
    <comment ref="J20" authorId="1">
      <text>
        <r>
          <rPr>
            <sz val="11"/>
            <rFont val="Arial"/>
            <family val="0"/>
          </rPr>
          <t xml:space="preserve">Ausführung der Einheit:
Einfahren
5 x 3 Minuten hohe Freuquenz
10 min GA1
5 x 3 Minuten niedrige Frequenz
10 min GA1
Einbeinig: 6 x 30 sec. jede Seite
10 min GA1
weiter nach Lust und Laune mit wechselnder Frequenz.
</t>
        </r>
      </text>
    </comment>
    <comment ref="M20" authorId="0">
      <text>
        <r>
          <rPr>
            <sz val="11"/>
            <rFont val="Arial"/>
            <family val="0"/>
          </rPr>
          <t>Ausführung der Einheit:
Kein Koppeltraining. Am besten einige Stunden vor dem Rollentraining, z.B. morgens. Locker starten, nach 20 Minuten einige Steigerungen einbauen, z.B. 4 x 90 sec. GA2 oder schneller. 
Wer länger läuft, sollte frühstücken.</t>
        </r>
      </text>
    </comment>
    <comment ref="G22"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J24" authorId="1">
      <text>
        <r>
          <rPr>
            <sz val="11"/>
            <rFont val="Arial"/>
            <family val="0"/>
          </rPr>
          <t xml:space="preserve">Ausführung der Einheit:
Einfahren
3 x 10 Minuten an sanfter Steigung mit niedriger Trittfrequenz um 50 Umdrehungen pro Minute, Puls bis oberes GA2 erlaubt. Kein Tempotraining!.
Sorgfältig ausfahren, abends Gymnastik.
</t>
        </r>
      </text>
    </comment>
    <comment ref="M24" authorId="0">
      <text>
        <r>
          <rPr>
            <sz val="11"/>
            <rFont val="Arial"/>
            <family val="0"/>
          </rPr>
          <t>Ausführung der Einheit:
Locker starten. Wenn die Beine nach 15 Minuten ok sind, etwas steigern bis oberes GA1. Letzte 15 Minuten wieder locker.</t>
        </r>
      </text>
    </comment>
    <comment ref="J25"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G32"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O32" authorId="2">
      <text>
        <r>
          <rPr>
            <b/>
            <sz val="9"/>
            <rFont val="Geneva"/>
            <family val="0"/>
          </rPr>
          <t>Siehe Film:
"Krafttraining im Winter":
http://tv.triathlon-szene.de/Detail_Artikel_jump.lasso?JumpID=33212</t>
        </r>
      </text>
    </comment>
    <comment ref="J33" authorId="1">
      <text>
        <r>
          <rPr>
            <sz val="11"/>
            <rFont val="Arial"/>
            <family val="0"/>
          </rPr>
          <t xml:space="preserve">Ausführung der Einheit:
Einfahren
5 x 3 Minuten hohe Freuquenz
10 min GA1
5 x 3 Minuten niedrige Frequenz
10 min GA1
Einbeinig: 6 x 30 sec. jede Seite
10 min GA1
weiter nach Lust und Laune mit wechselnder Frequenz.
</t>
        </r>
      </text>
    </comment>
    <comment ref="M33" authorId="0">
      <text>
        <r>
          <rPr>
            <sz val="11"/>
            <rFont val="Arial"/>
            <family val="0"/>
          </rPr>
          <t>Ausführung der Einheit:
Kein Koppeltraining. Am besten einige Stunden vor dem Rollentraining, z.B. morgens. Locker starten, nach 20 Minuten einige Steigerungen einbauen, z.B. 4 x 90 sec. GA2 oder schneller. 
Wer länger läuft, sollte frühstücken.</t>
        </r>
      </text>
    </comment>
    <comment ref="G35"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J37" authorId="1">
      <text>
        <r>
          <rPr>
            <sz val="11"/>
            <rFont val="Arial"/>
            <family val="0"/>
          </rPr>
          <t xml:space="preserve">Ausführung der Einheit:
Einfahren
3 x 10 Minuten an sanfter Steigung mit niedriger Trittfrequenz um 50 Umdrehungen pro Minute, Puls bis oberes GA2 erlaubt. Kein Tempotraining!.
Sorgfältig ausfahren, abends Gymnastik.
</t>
        </r>
      </text>
    </comment>
    <comment ref="M37" authorId="0">
      <text>
        <r>
          <rPr>
            <sz val="11"/>
            <rFont val="Arial"/>
            <family val="0"/>
          </rPr>
          <t>Ausführung der Einheit:
Locker starten. Wenn die Beine nach 15 Minuten ok sind, etwas steigern bis oberes GA1. Letzte 15 Minuten wieder locker.</t>
        </r>
      </text>
    </comment>
    <comment ref="J38"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List>
</comments>
</file>

<file path=xl/comments2.xml><?xml version="1.0" encoding="utf-8"?>
<comments xmlns="http://schemas.openxmlformats.org/spreadsheetml/2006/main">
  <authors>
    <author>Dirk Beppler</author>
    <author>media markt</author>
    <author>www.triathlon-szene.de</author>
  </authors>
  <commentList>
    <comment ref="T4"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B5" authorId="0">
      <text>
        <r>
          <rPr>
            <b/>
            <sz val="9"/>
            <rFont val="Geneva"/>
            <family val="0"/>
          </rPr>
          <t>Allgemeine Informationen zur aktuellen Trainingsphase (PREP, BASE, BUILD, PEAK) und zu den einzelnen Trainingswochen gibt es unter 
www.x-athlon.de</t>
        </r>
      </text>
    </comment>
    <comment ref="R12"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12" authorId="0">
      <text>
        <r>
          <rPr>
            <sz val="11"/>
            <rFont val="Arial"/>
            <family val="0"/>
          </rPr>
          <t xml:space="preserve">Hier Erfolge notieren (ansteigende Form etc.)
Kontextmenü -&gt; Kommentare bearbeiten
-----------------------------------
</t>
        </r>
      </text>
    </comment>
    <comment ref="T12" authorId="0">
      <text>
        <r>
          <rPr>
            <sz val="11"/>
            <rFont val="Arial"/>
            <family val="0"/>
          </rPr>
          <t xml:space="preserve">Notizen zur Gesundheit (Kratzen im Hals etc.)
Kontextmenü -&gt; Kommentare bearbeiten
-----------------------------------
</t>
        </r>
      </text>
    </comment>
    <comment ref="T31"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R39"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39" authorId="0">
      <text>
        <r>
          <rPr>
            <sz val="11"/>
            <rFont val="Arial"/>
            <family val="0"/>
          </rPr>
          <t xml:space="preserve">Hier Erfolge notieren (ansteigende Form etc.)
Kontextmenü -&gt; Kommentare bearbeiten
-----------------------------------
</t>
        </r>
      </text>
    </comment>
    <comment ref="T39" authorId="0">
      <text>
        <r>
          <rPr>
            <sz val="11"/>
            <rFont val="Arial"/>
            <family val="0"/>
          </rPr>
          <t xml:space="preserve">Notizen zur Gesundheit (Kratzen im Hals etc.)
Kontextmenü -&gt; Kommentare bearbeiten
-----------------------------------
</t>
        </r>
      </text>
    </comment>
    <comment ref="T44"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R52"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52" authorId="0">
      <text>
        <r>
          <rPr>
            <sz val="11"/>
            <rFont val="Arial"/>
            <family val="0"/>
          </rPr>
          <t xml:space="preserve">Hier Erfolge notieren (ansteigende Form etc.)
Kontextmenü -&gt; Kommentare bearbeiten
-----------------------------------
</t>
        </r>
      </text>
    </comment>
    <comment ref="T52" authorId="0">
      <text>
        <r>
          <rPr>
            <sz val="11"/>
            <rFont val="Arial"/>
            <family val="0"/>
          </rPr>
          <t xml:space="preserve">Notizen zur Gesundheit (Kratzen im Hals etc.)
Kontextmenü -&gt; Kommentare bearbeiten
-----------------------------------
</t>
        </r>
      </text>
    </comment>
    <comment ref="B19" authorId="0">
      <text>
        <r>
          <rPr>
            <b/>
            <sz val="9"/>
            <rFont val="Geneva"/>
            <family val="0"/>
          </rPr>
          <t>Allgemeine Informationen zur aktuellen Trainingsphase (PREP, BASE, BUILD, PEAK) und zu den einzelnen Trainingswochen gibt es unter 
www.x-athlon.de</t>
        </r>
      </text>
    </comment>
    <comment ref="B32" authorId="0">
      <text>
        <r>
          <rPr>
            <b/>
            <sz val="9"/>
            <rFont val="Geneva"/>
            <family val="0"/>
          </rPr>
          <t>Allgemeine Informationen zur aktuellen Trainingsphase (PREP, BASE, BUILD, PEAK) und zu den einzelnen Trainingswochen gibt es unter 
www.x-athlon.de</t>
        </r>
      </text>
    </comment>
    <comment ref="B45" authorId="0">
      <text>
        <r>
          <rPr>
            <b/>
            <sz val="9"/>
            <rFont val="Geneva"/>
            <family val="0"/>
          </rPr>
          <t>Allgemeine Informationen zur aktuellen Trainingsphase (PREP, BASE, BUILD, PEAK) und zu den einzelnen Trainingswochen gibt es unter 
www.x-athlon.de</t>
        </r>
      </text>
    </comment>
    <comment ref="AC45" authorId="0">
      <text>
        <r>
          <rPr>
            <b/>
            <sz val="12"/>
            <rFont val="Arial"/>
            <family val="0"/>
          </rPr>
          <t>CP20 Test</t>
        </r>
        <r>
          <rPr>
            <sz val="10"/>
            <rFont val="Arial"/>
            <family val="0"/>
          </rPr>
          <t xml:space="preserve">
Bei diesem Test wird 20 Minuten lang so schnell wie möglich gelaufen. Der durchschnittliche Puls der letzten 20 Minuten wird notiert. 
20 Minuten sind im Training verdammt lang, also nicht gleich überzocken. Gründliches Ein- und Ausfahren obligatorisch. Flaches Gelände bevorzugen.</t>
        </r>
      </text>
    </comment>
    <comment ref="AB46" authorId="0">
      <text>
        <r>
          <rPr>
            <b/>
            <sz val="9"/>
            <rFont val="Geneva"/>
            <family val="0"/>
          </rPr>
          <t>Hier die Pulszahl des Tests eintragen. Die Trainingsbereiche werden in den Zeilen darunter angezeigt.</t>
        </r>
      </text>
    </comment>
    <comment ref="AD46" authorId="0">
      <text>
        <r>
          <rPr>
            <b/>
            <sz val="9"/>
            <rFont val="Geneva"/>
            <family val="0"/>
          </rPr>
          <t>Hier die Pulszahl des Tests eintragen. Die Trainingsbereiche werden in den Zeilen darunter angezeigt.</t>
        </r>
      </text>
    </comment>
    <comment ref="AF46" authorId="0">
      <text>
        <r>
          <rPr>
            <b/>
            <sz val="9"/>
            <rFont val="Geneva"/>
            <family val="0"/>
          </rPr>
          <t>Hier die Zeit für 500 Meter "Vollgas" eintragen. Die Trainingsbereiche werden in den Zeilen darunter angezeigt.</t>
        </r>
      </text>
    </comment>
    <comment ref="X5" authorId="0">
      <text>
        <r>
          <rPr>
            <b/>
            <sz val="11"/>
            <rFont val="Arial"/>
            <family val="0"/>
          </rPr>
          <t>Krafttraining Phase 5: Erhaltungsphase</t>
        </r>
        <r>
          <rPr>
            <sz val="11"/>
            <rFont val="Arial"/>
            <family val="0"/>
          </rPr>
          <t xml:space="preserve">
</t>
        </r>
        <r>
          <rPr>
            <b/>
            <sz val="11"/>
            <rFont val="Arial"/>
            <family val="0"/>
          </rPr>
          <t>Was:</t>
        </r>
        <r>
          <rPr>
            <sz val="11"/>
            <rFont val="Arial"/>
            <family val="0"/>
          </rPr>
          <t xml:space="preserve"> Nur das Nötigste, um die Kraft zu erhalten. Übungen wählen, die die Keylimiter betreffen. Im Zweifel radspezifisch (Kniebeugen, Beinpresse).
</t>
        </r>
        <r>
          <rPr>
            <b/>
            <sz val="11"/>
            <rFont val="Arial"/>
            <family val="0"/>
          </rPr>
          <t xml:space="preserve">Wie: </t>
        </r>
        <r>
          <rPr>
            <sz val="11"/>
            <rFont val="Arial"/>
            <family val="0"/>
          </rPr>
          <t xml:space="preserve">Widerstände leicht bis mittelschwer. Muskeln, die durch das Ausdauertraining ohnehin sehr belastet sind, werden nur mit leichten Gewichten belastet.  
</t>
        </r>
        <r>
          <rPr>
            <b/>
            <sz val="11"/>
            <rFont val="Arial"/>
            <family val="0"/>
          </rPr>
          <t>1 lockerer Satz, ein harter Satz: 
- 15-20 Wdh mit geringem Gewicht. 
- 45 sec. Pause
- 8 WDH mit mittlerem Gewicht.</t>
        </r>
      </text>
    </comment>
    <comment ref="X19" authorId="0">
      <text>
        <r>
          <rPr>
            <b/>
            <sz val="11"/>
            <rFont val="Arial"/>
            <family val="0"/>
          </rPr>
          <t>Krafttraining Phase 5: Erhaltungsphase</t>
        </r>
        <r>
          <rPr>
            <sz val="11"/>
            <rFont val="Arial"/>
            <family val="0"/>
          </rPr>
          <t xml:space="preserve">
</t>
        </r>
        <r>
          <rPr>
            <b/>
            <sz val="11"/>
            <rFont val="Arial"/>
            <family val="0"/>
          </rPr>
          <t>Was:</t>
        </r>
        <r>
          <rPr>
            <sz val="11"/>
            <rFont val="Arial"/>
            <family val="0"/>
          </rPr>
          <t xml:space="preserve"> Nur das Nötigste, um die Kraft zu erhalten. Übungen wählen, die die Keylimiter betreffen. Im Zweifel radspezifisch (Kniebeugen, Beinpresse).
</t>
        </r>
        <r>
          <rPr>
            <b/>
            <sz val="11"/>
            <rFont val="Arial"/>
            <family val="0"/>
          </rPr>
          <t xml:space="preserve">Wie: </t>
        </r>
        <r>
          <rPr>
            <sz val="11"/>
            <rFont val="Arial"/>
            <family val="0"/>
          </rPr>
          <t xml:space="preserve">Widerstände leicht bis mittelschwer. Muskeln, die durch das Ausdauertraining ohnehin sehr belastet sind, werden nur mit leichten Gewichten belastet.  
</t>
        </r>
        <r>
          <rPr>
            <b/>
            <sz val="11"/>
            <rFont val="Arial"/>
            <family val="0"/>
          </rPr>
          <t>1 lockerer Satz, ein harter Satz: 
- 15-20 Wdh mit geringem Gewicht. 
- 45 sec. Pause
- 8 WDH mit mittlerem Gewicht.</t>
        </r>
      </text>
    </comment>
    <comment ref="X32" authorId="0">
      <text>
        <r>
          <rPr>
            <b/>
            <sz val="11"/>
            <rFont val="Arial"/>
            <family val="0"/>
          </rPr>
          <t>Krafttraining Phase 5: Erhaltungsphase</t>
        </r>
        <r>
          <rPr>
            <sz val="11"/>
            <rFont val="Arial"/>
            <family val="0"/>
          </rPr>
          <t xml:space="preserve">
</t>
        </r>
        <r>
          <rPr>
            <b/>
            <sz val="11"/>
            <rFont val="Arial"/>
            <family val="0"/>
          </rPr>
          <t>Was:</t>
        </r>
        <r>
          <rPr>
            <sz val="11"/>
            <rFont val="Arial"/>
            <family val="0"/>
          </rPr>
          <t xml:space="preserve"> Nur das Nötigste, um die Kraft zu erhalten. Übungen wählen, die die Keylimiter betreffen. Im Zweifel radspezifisch (Kniebeugen, Beinpresse).
</t>
        </r>
        <r>
          <rPr>
            <b/>
            <sz val="11"/>
            <rFont val="Arial"/>
            <family val="0"/>
          </rPr>
          <t xml:space="preserve">Wie: </t>
        </r>
        <r>
          <rPr>
            <sz val="11"/>
            <rFont val="Arial"/>
            <family val="0"/>
          </rPr>
          <t xml:space="preserve">Widerstände leicht bis mittelschwer. Muskeln, die durch das Ausdauertraining ohnehin sehr belastet sind, werden nur mit leichten Gewichten belastet.  
</t>
        </r>
        <r>
          <rPr>
            <b/>
            <sz val="11"/>
            <rFont val="Arial"/>
            <family val="0"/>
          </rPr>
          <t>1 lockerer Satz, ein harter Satz: 
- 15-20 Wdh mit geringem Gewicht. 
- 45 sec. Pause
- 8 WDH mit mittlerem Gewicht.</t>
        </r>
      </text>
    </comment>
    <comment ref="R26"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26" authorId="0">
      <text>
        <r>
          <rPr>
            <sz val="11"/>
            <rFont val="Arial"/>
            <family val="0"/>
          </rPr>
          <t xml:space="preserve">Hier Erfolge notieren (ansteigende Form etc.)
Kontextmenü -&gt; Kommentare bearbeiten
-----------------------------------
</t>
        </r>
      </text>
    </comment>
    <comment ref="T26" authorId="0">
      <text>
        <r>
          <rPr>
            <sz val="11"/>
            <rFont val="Arial"/>
            <family val="0"/>
          </rPr>
          <t xml:space="preserve">Notizen zur Gesundheit (Kratzen im Hals etc.)
Kontextmenü -&gt; Kommentare bearbeiten
-----------------------------------
</t>
        </r>
      </text>
    </comment>
    <comment ref="Z43" authorId="0">
      <text>
        <r>
          <rPr>
            <b/>
            <sz val="12"/>
            <rFont val="Arial"/>
            <family val="0"/>
          </rPr>
          <t>Testprotokoll</t>
        </r>
        <r>
          <rPr>
            <sz val="11"/>
            <rFont val="Arial"/>
            <family val="0"/>
          </rPr>
          <t xml:space="preserve">
Mit regelmäßigen Tests werden Fortschritte dokumentiert. Die Tests werden in freier Wildbahn absolviert.
Die Tests sollten wie Wettkämpfe in ausgeruhtem Zustand angegangen werden. 
Fällt ein Tests schlecht aus, sollte man ehrlich und sehr selbstkritisch über das zurückliegende Training nachdenken. Die Tests haben vor allem den Sinn, ineffektives Training aufzudecken.
Mit diesen Tests kann man einigermaßen die eigenen Trainingsbereiche festlegen. Die Ergebnisse des Tests werden in die weißen Felder eingetragen.
Ausführlichere Hinweise unter
www.x-athlon.de &gt; Trainingspläne &gt; Legende</t>
        </r>
      </text>
    </comment>
    <comment ref="A57" authorId="1">
      <text>
        <r>
          <rPr>
            <b/>
            <sz val="9"/>
            <rFont val="Geneva"/>
            <family val="0"/>
          </rPr>
          <t>Dieser Trainingsplan ist frei veränderbar. Er kann mit MS Excel auf die eigenen Bedürfnisse angepasst werden.
Alle Rechte vorbehalten. 
www.triathlon-szene.de</t>
        </r>
      </text>
    </comment>
    <comment ref="G47"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G50"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50" authorId="0">
      <text>
        <r>
          <rPr>
            <sz val="11"/>
            <rFont val="Arial"/>
            <family val="0"/>
          </rPr>
          <t>Ausführung der Einheit:
Locker starten. Wenn die Beine nach 15 Minuten ok sind, etwas steigern bis oberes GA1. Letzte 15 Minuten wieder locker.</t>
        </r>
      </text>
    </comment>
    <comment ref="J51"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G5"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O5" authorId="2">
      <text>
        <r>
          <rPr>
            <b/>
            <sz val="9"/>
            <rFont val="Geneva"/>
            <family val="0"/>
          </rPr>
          <t>Siehe Film:
"Krafttraining im Winter":
http://tv.triathlon-szene.de/Detail_Artikel_jump.lasso?JumpID=33212</t>
        </r>
      </text>
    </comment>
    <comment ref="J6" authorId="1">
      <text>
        <r>
          <rPr>
            <sz val="11"/>
            <rFont val="Arial"/>
            <family val="0"/>
          </rPr>
          <t xml:space="preserve">Ausführung der Einheit:
Einfahren
5 x 3 Minuten hohe Freuquenz
10 min GA1
5 x 3 Minuten niedrige Frequenz
10 min GA1
Einbeinig: 6 x 30 sec. jede Seite
10 min GA1
weiter nach Lust und Laune mit wechselnder Frequenz.
</t>
        </r>
      </text>
    </comment>
    <comment ref="M6" authorId="0">
      <text>
        <r>
          <rPr>
            <sz val="11"/>
            <rFont val="Arial"/>
            <family val="0"/>
          </rPr>
          <t>Ausführung der Einheit:
Kein Koppeltraining. Am besten einige Stunden vor dem Rollentraining, z.B. morgens. Locker starten, nach 20 Minuten einige Steigerungen einbauen, z.B. 4 x 90 sec. GA2 oder schneller. 
Wer länger läuft, sollte frühstücken.</t>
        </r>
      </text>
    </comment>
    <comment ref="G8"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J10" authorId="1">
      <text>
        <r>
          <rPr>
            <sz val="11"/>
            <rFont val="Arial"/>
            <family val="0"/>
          </rPr>
          <t xml:space="preserve">Ausführung der Einheit:
Einfahren
3 x 10 Minuten an sanfter Steigung mit niedriger Trittfrequenz um 50 Umdrehungen pro Minute, Puls bis oberes GA2 erlaubt. Kein Tempotraining!.
Sorgfältig ausfahren, abends Gymnastik.
</t>
        </r>
      </text>
    </comment>
    <comment ref="M10" authorId="0">
      <text>
        <r>
          <rPr>
            <sz val="11"/>
            <rFont val="Arial"/>
            <family val="0"/>
          </rPr>
          <t>Ausführung der Einheit:
Locker starten. Wenn die Beine nach 15 Minuten ok sind, etwas steigern bis oberes GA1. Letzte 15 Minuten wieder locker.</t>
        </r>
      </text>
    </comment>
    <comment ref="J11"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G19"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O19" authorId="2">
      <text>
        <r>
          <rPr>
            <b/>
            <sz val="9"/>
            <rFont val="Geneva"/>
            <family val="0"/>
          </rPr>
          <t>Siehe Film:
"Krafttraining im Winter":
http://tv.triathlon-szene.de/Detail_Artikel_jump.lasso?JumpID=33212</t>
        </r>
      </text>
    </comment>
    <comment ref="J20" authorId="1">
      <text>
        <r>
          <rPr>
            <sz val="11"/>
            <rFont val="Arial"/>
            <family val="0"/>
          </rPr>
          <t xml:space="preserve">Ausführung der Einheit:
Einfahren
5 x 3 Minuten hohe Freuquenz
10 min GA1
5 x 3 Minuten niedrige Frequenz
10 min GA1
Einbeinig: 6 x 30 sec. jede Seite
10 min GA1
weiter nach Lust und Laune mit wechselnder Frequenz.
</t>
        </r>
      </text>
    </comment>
    <comment ref="M20" authorId="0">
      <text>
        <r>
          <rPr>
            <sz val="11"/>
            <rFont val="Arial"/>
            <family val="0"/>
          </rPr>
          <t>Ausführung der Einheit:
Kein Koppeltraining. Am besten einige Stunden vor dem Rollentraining, z.B. morgens. Locker starten, nach 20 Minuten einige Steigerungen einbauen, z.B. 4 x 90 sec. GA2 oder schneller. 
Wer länger läuft, sollte frühstücken.</t>
        </r>
      </text>
    </comment>
    <comment ref="G22"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J24" authorId="1">
      <text>
        <r>
          <rPr>
            <sz val="11"/>
            <rFont val="Arial"/>
            <family val="0"/>
          </rPr>
          <t xml:space="preserve">Ausführung der Einheit:
Einfahren
3 x 10 Minuten an sanfter Steigung mit niedriger Trittfrequenz um 50 Umdrehungen pro Minute, Puls bis oberes GA2 erlaubt. Kein Tempotraining!.
Sorgfältig ausfahren, abends Gymnastik.
</t>
        </r>
      </text>
    </comment>
    <comment ref="M24" authorId="0">
      <text>
        <r>
          <rPr>
            <sz val="11"/>
            <rFont val="Arial"/>
            <family val="0"/>
          </rPr>
          <t>Ausführung der Einheit:
Locker starten. Wenn die Beine nach 15 Minuten ok sind, etwas steigern bis oberes GA1. Letzte 15 Minuten wieder locker.</t>
        </r>
      </text>
    </comment>
    <comment ref="J25"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G32"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O32" authorId="2">
      <text>
        <r>
          <rPr>
            <b/>
            <sz val="9"/>
            <rFont val="Geneva"/>
            <family val="0"/>
          </rPr>
          <t>Siehe Film:
"Krafttraining im Winter":
http://tv.triathlon-szene.de/Detail_Artikel_jump.lasso?JumpID=33212</t>
        </r>
      </text>
    </comment>
    <comment ref="J33" authorId="1">
      <text>
        <r>
          <rPr>
            <sz val="11"/>
            <rFont val="Arial"/>
            <family val="0"/>
          </rPr>
          <t xml:space="preserve">Ausführung der Einheit:
Einfahren
5 x 3 Minuten hohe Freuquenz
10 min GA1
5 x 3 Minuten niedrige Frequenz
10 min GA1
Einbeinig: 6 x 30 sec. jede Seite
10 min GA1
weiter nach Lust und Laune mit wechselnder Frequenz.
</t>
        </r>
      </text>
    </comment>
    <comment ref="M33" authorId="0">
      <text>
        <r>
          <rPr>
            <sz val="11"/>
            <rFont val="Arial"/>
            <family val="0"/>
          </rPr>
          <t>Ausführung der Einheit:
Kein Koppeltraining. Am besten einige Stunden vor dem Rollentraining, z.B. morgens. Locker starten, nach 20 Minuten einige Steigerungen einbauen, z.B. 4 x 90 sec. GA2 oder schneller. 
Wer länger läuft, sollte frühstücken.</t>
        </r>
      </text>
    </comment>
    <comment ref="G35"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J37" authorId="1">
      <text>
        <r>
          <rPr>
            <sz val="11"/>
            <rFont val="Arial"/>
            <family val="0"/>
          </rPr>
          <t xml:space="preserve">Ausführung der Einheit:
Einfahren
3 x 10 Minuten an sanfter Steigung mit niedriger Trittfrequenz um 50 Umdrehungen pro Minute, Puls bis oberes GA2 erlaubt. Kein Tempotraining!.
Sorgfältig ausfahren, abends Gymnastik.
</t>
        </r>
      </text>
    </comment>
    <comment ref="M37" authorId="0">
      <text>
        <r>
          <rPr>
            <sz val="11"/>
            <rFont val="Arial"/>
            <family val="0"/>
          </rPr>
          <t>Ausführung der Einheit:
Locker starten. Wenn die Beine nach 15 Minuten ok sind, etwas steigern bis oberes GA1. Letzte 15 Minuten wieder locker.</t>
        </r>
      </text>
    </comment>
    <comment ref="J38"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List>
</comments>
</file>

<file path=xl/comments3.xml><?xml version="1.0" encoding="utf-8"?>
<comments xmlns="http://schemas.openxmlformats.org/spreadsheetml/2006/main">
  <authors>
    <author>Dirk Beppler</author>
    <author>media markt</author>
    <author>www.triathlon-szene.de</author>
  </authors>
  <commentList>
    <comment ref="T4"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B5" authorId="0">
      <text>
        <r>
          <rPr>
            <b/>
            <sz val="9"/>
            <rFont val="Geneva"/>
            <family val="0"/>
          </rPr>
          <t>Allgemeine Informationen zur aktuellen Trainingsphase (PREP, BASE, BUILD, PEAK) und zu den einzelnen Trainingswochen gibt es unter 
www.x-athlon.de</t>
        </r>
      </text>
    </comment>
    <comment ref="R12"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12" authorId="0">
      <text>
        <r>
          <rPr>
            <sz val="11"/>
            <rFont val="Arial"/>
            <family val="0"/>
          </rPr>
          <t xml:space="preserve">Hier Erfolge notieren (ansteigende Form etc.)
Kontextmenü -&gt; Kommentare bearbeiten
-----------------------------------
</t>
        </r>
      </text>
    </comment>
    <comment ref="T12" authorId="0">
      <text>
        <r>
          <rPr>
            <sz val="11"/>
            <rFont val="Arial"/>
            <family val="0"/>
          </rPr>
          <t xml:space="preserve">Notizen zur Gesundheit (Kratzen im Hals etc.)
Kontextmenü -&gt; Kommentare bearbeiten
-----------------------------------
</t>
        </r>
      </text>
    </comment>
    <comment ref="T31"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R39"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39" authorId="0">
      <text>
        <r>
          <rPr>
            <sz val="11"/>
            <rFont val="Arial"/>
            <family val="0"/>
          </rPr>
          <t xml:space="preserve">Hier Erfolge notieren (ansteigende Form etc.)
Kontextmenü -&gt; Kommentare bearbeiten
-----------------------------------
</t>
        </r>
      </text>
    </comment>
    <comment ref="T39" authorId="0">
      <text>
        <r>
          <rPr>
            <sz val="11"/>
            <rFont val="Arial"/>
            <family val="0"/>
          </rPr>
          <t xml:space="preserve">Notizen zur Gesundheit (Kratzen im Hals etc.)
Kontextmenü -&gt; Kommentare bearbeiten
-----------------------------------
</t>
        </r>
      </text>
    </comment>
    <comment ref="T44"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R52"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52" authorId="0">
      <text>
        <r>
          <rPr>
            <sz val="11"/>
            <rFont val="Arial"/>
            <family val="0"/>
          </rPr>
          <t xml:space="preserve">Hier Erfolge notieren (ansteigende Form etc.)
Kontextmenü -&gt; Kommentare bearbeiten
-----------------------------------
</t>
        </r>
      </text>
    </comment>
    <comment ref="T52" authorId="0">
      <text>
        <r>
          <rPr>
            <sz val="11"/>
            <rFont val="Arial"/>
            <family val="0"/>
          </rPr>
          <t xml:space="preserve">Notizen zur Gesundheit (Kratzen im Hals etc.)
Kontextmenü -&gt; Kommentare bearbeiten
-----------------------------------
</t>
        </r>
      </text>
    </comment>
    <comment ref="AC45" authorId="0">
      <text>
        <r>
          <rPr>
            <b/>
            <sz val="12"/>
            <rFont val="Arial"/>
            <family val="0"/>
          </rPr>
          <t>CP20 Test</t>
        </r>
        <r>
          <rPr>
            <sz val="10"/>
            <rFont val="Arial"/>
            <family val="0"/>
          </rPr>
          <t xml:space="preserve">
Bei diesem Test wird 20 Minuten lang so schnell wie möglich gelaufen. Der durchschnittliche Puls der letzten 20 Minuten wird notiert. 
20 Minuten sind im Training verdammt lang, also nicht gleich überzocken. Gründliches Ein- und Ausfahren obligatorisch. Flaches Gelände bevorzugen.</t>
        </r>
      </text>
    </comment>
    <comment ref="AB46" authorId="0">
      <text>
        <r>
          <rPr>
            <b/>
            <sz val="9"/>
            <rFont val="Geneva"/>
            <family val="0"/>
          </rPr>
          <t>Hier die Pulszahl des Tests eintragen. Die Trainingsbereiche werden in den Zeilen darunter angezeigt.</t>
        </r>
      </text>
    </comment>
    <comment ref="AD46" authorId="0">
      <text>
        <r>
          <rPr>
            <b/>
            <sz val="9"/>
            <rFont val="Geneva"/>
            <family val="0"/>
          </rPr>
          <t>Hier die Pulszahl des Tests eintragen. Die Trainingsbereiche werden in den Zeilen darunter angezeigt.</t>
        </r>
      </text>
    </comment>
    <comment ref="AF46" authorId="0">
      <text>
        <r>
          <rPr>
            <b/>
            <sz val="9"/>
            <rFont val="Geneva"/>
            <family val="0"/>
          </rPr>
          <t>Hier die Zeit für 500 Meter "Vollgas" eintragen. Die Trainingsbereiche werden in den Zeilen darunter angezeigt.</t>
        </r>
      </text>
    </comment>
    <comment ref="B19" authorId="0">
      <text>
        <r>
          <rPr>
            <b/>
            <sz val="9"/>
            <rFont val="Geneva"/>
            <family val="0"/>
          </rPr>
          <t>Allgemeine Informationen zur aktuellen Trainingsphase (PREP, BASE, BUILD, PEAK) und zu den einzelnen Trainingswochen gibt es unter 
www.x-athlon.de</t>
        </r>
      </text>
    </comment>
    <comment ref="B32" authorId="0">
      <text>
        <r>
          <rPr>
            <b/>
            <sz val="9"/>
            <rFont val="Geneva"/>
            <family val="0"/>
          </rPr>
          <t>Allgemeine Informationen zur aktuellen Trainingsphase (PREP, BASE, BUILD, PEAK) und zu den einzelnen Trainingswochen gibt es unter 
www.x-athlon.de</t>
        </r>
      </text>
    </comment>
    <comment ref="B45" authorId="0">
      <text>
        <r>
          <rPr>
            <b/>
            <sz val="9"/>
            <rFont val="Geneva"/>
            <family val="0"/>
          </rPr>
          <t>Allgemeine Informationen zur aktuellen Trainingsphase (PREP, BASE, BUILD, PEAK) und zu den einzelnen Trainingswochen gibt es unter 
www.x-athlon.de</t>
        </r>
      </text>
    </comment>
    <comment ref="R26"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26" authorId="0">
      <text>
        <r>
          <rPr>
            <sz val="11"/>
            <rFont val="Arial"/>
            <family val="0"/>
          </rPr>
          <t xml:space="preserve">Hier Erfolge notieren (ansteigende Form etc.)
Kontextmenü -&gt; Kommentare bearbeiten
-----------------------------------
</t>
        </r>
      </text>
    </comment>
    <comment ref="T26" authorId="0">
      <text>
        <r>
          <rPr>
            <sz val="11"/>
            <rFont val="Arial"/>
            <family val="0"/>
          </rPr>
          <t xml:space="preserve">Notizen zur Gesundheit (Kratzen im Hals etc.)
Kontextmenü -&gt; Kommentare bearbeiten
-----------------------------------
</t>
        </r>
      </text>
    </comment>
    <comment ref="Z43" authorId="0">
      <text>
        <r>
          <rPr>
            <b/>
            <sz val="12"/>
            <rFont val="Arial"/>
            <family val="0"/>
          </rPr>
          <t>Testprotokoll</t>
        </r>
        <r>
          <rPr>
            <sz val="11"/>
            <rFont val="Arial"/>
            <family val="0"/>
          </rPr>
          <t xml:space="preserve">
Mit regelmäßigen Tests werden Fortschritte dokumentiert. Die Tests werden in freier Wildbahn absolviert.
Die Tests sollten wie Wettkämpfe in ausgeruhtem Zustand angegangen werden. 
Fällt ein Tests schlecht aus, sollte man ehrlich und sehr selbstkritisch über das zurückliegende Training nachdenken. Die Tests haben vor allem den Sinn, ineffektives Training aufzudecken.
Mit diesen Tests kann man einigermaßen die eigenen Trainingsbereiche festlegen. Die Ergebnisse des Tests werden in die weißen Felder eingetragen.
Ausführlichere Hinweise unter
www.x-athlon.de &gt; Trainingspläne &gt; Legende</t>
        </r>
      </text>
    </comment>
    <comment ref="A57" authorId="1">
      <text>
        <r>
          <rPr>
            <b/>
            <sz val="9"/>
            <rFont val="Geneva"/>
            <family val="0"/>
          </rPr>
          <t>Dieser Trainingsplan ist frei veränderbar. Er kann mit MS Excel auf die eigenen Bedürfnisse angepasst werden.
Alle Rechte vorbehalten. 
www.triathlon-szene.de</t>
        </r>
      </text>
    </comment>
    <comment ref="G5"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O5" authorId="2">
      <text>
        <r>
          <rPr>
            <b/>
            <sz val="9"/>
            <rFont val="Geneva"/>
            <family val="0"/>
          </rPr>
          <t>Siehe Film:
"Krafttraining im Winter":
http://tv.triathlon-szene.de/Detail_Artikel_jump.lasso?JumpID=33212</t>
        </r>
      </text>
    </comment>
    <comment ref="J6" authorId="1">
      <text>
        <r>
          <rPr>
            <sz val="11"/>
            <rFont val="Arial"/>
            <family val="0"/>
          </rPr>
          <t xml:space="preserve">Ausführung der Einheit:
Einfahren
5 x 3 Minuten hohe Freuquenz
10 min GA1
5 x 3 Minuten niedrige Frequenz
10 min GA1
Einbeinig: 6 x 30 sec. jede Seite
10 min GA1
weiter nach Lust und Laune mit wechselnder Frequenz.
</t>
        </r>
      </text>
    </comment>
    <comment ref="M6" authorId="0">
      <text>
        <r>
          <rPr>
            <sz val="11"/>
            <rFont val="Arial"/>
            <family val="0"/>
          </rPr>
          <t>Ausführung der Einheit:
Kein Koppeltraining. Am besten einige Stunden vor dem Rollentraining, z.B. morgens. Locker starten, nach 20 Minuten einige Steigerungen einbauen, z.B. 4 x 90 sec. GA2 oder schneller. 
Wer länger läuft, sollte frühstücken.</t>
        </r>
      </text>
    </comment>
    <comment ref="G8"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J10" authorId="1">
      <text>
        <r>
          <rPr>
            <sz val="11"/>
            <rFont val="Arial"/>
            <family val="0"/>
          </rPr>
          <t xml:space="preserve">Ausführung der Einheit:
Einfahren
3 x 10 Minuten an sanfter Steigung mit niedriger Trittfrequenz um 50 Umdrehungen pro Minute, Puls bis oberes GA2 erlaubt. Kein Tempotraining!.
Sorgfältig ausfahren, abends Gymnastik.
</t>
        </r>
      </text>
    </comment>
    <comment ref="M10" authorId="0">
      <text>
        <r>
          <rPr>
            <sz val="11"/>
            <rFont val="Arial"/>
            <family val="0"/>
          </rPr>
          <t>Ausführung der Einheit:
Locker starten. Wenn die Beine nach 15 Minuten ok sind, etwas steigern bis oberes GA1. Letzte 15 Minuten wieder locker.</t>
        </r>
      </text>
    </comment>
    <comment ref="J11"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G32"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O32" authorId="2">
      <text>
        <r>
          <rPr>
            <b/>
            <sz val="9"/>
            <rFont val="Geneva"/>
            <family val="0"/>
          </rPr>
          <t>Siehe Film:
"Krafttraining im Winter":
http://tv.triathlon-szene.de/Detail_Artikel_jump.lasso?JumpID=33212</t>
        </r>
      </text>
    </comment>
    <comment ref="J33" authorId="1">
      <text>
        <r>
          <rPr>
            <sz val="11"/>
            <rFont val="Arial"/>
            <family val="0"/>
          </rPr>
          <t xml:space="preserve">Ausführung der Einheit:
Einfahren
5 x 3 Minuten hohe Freuquenz
10 min GA1
5 x 3 Minuten niedrige Frequenz
10 min GA1
Einbeinig: 6 x 30 sec. jede Seite
10 min GA1
weiter nach Lust und Laune mit wechselnder Frequenz.
</t>
        </r>
      </text>
    </comment>
    <comment ref="M33" authorId="0">
      <text>
        <r>
          <rPr>
            <sz val="11"/>
            <rFont val="Arial"/>
            <family val="0"/>
          </rPr>
          <t>Ausführung der Einheit:
Kein Koppeltraining. Am besten einige Stunden vor dem Rollentraining, z.B. morgens. Locker starten, nach 20 Minuten einige Steigerungen einbauen, z.B. 4 x 90 sec. GA2 oder schneller. 
Wer länger läuft, sollte frühstücken.</t>
        </r>
      </text>
    </comment>
    <comment ref="G35"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J37" authorId="1">
      <text>
        <r>
          <rPr>
            <sz val="11"/>
            <rFont val="Arial"/>
            <family val="0"/>
          </rPr>
          <t xml:space="preserve">Ausführung der Einheit:
Einfahren
3 x 10 Minuten an sanfter Steigung mit niedriger Trittfrequenz um 50 Umdrehungen pro Minute, Puls bis oberes GA2 erlaubt. Kein Tempotraining!.
Sorgfältig ausfahren, abends Gymnastik.
</t>
        </r>
      </text>
    </comment>
    <comment ref="M37" authorId="0">
      <text>
        <r>
          <rPr>
            <sz val="11"/>
            <rFont val="Arial"/>
            <family val="0"/>
          </rPr>
          <t>Ausführung der Einheit:
Locker starten. Wenn die Beine nach 15 Minuten ok sind, etwas steigern bis oberes GA1. Letzte 15 Minuten wieder locker.</t>
        </r>
      </text>
    </comment>
    <comment ref="J38"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G19"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O19" authorId="2">
      <text>
        <r>
          <rPr>
            <b/>
            <sz val="9"/>
            <rFont val="Geneva"/>
            <family val="0"/>
          </rPr>
          <t>Siehe Film:
"Krafttraining im Winter":
http://tv.triathlon-szene.de/Detail_Artikel_jump.lasso?JumpID=33212</t>
        </r>
      </text>
    </comment>
    <comment ref="J20" authorId="1">
      <text>
        <r>
          <rPr>
            <sz val="11"/>
            <rFont val="Arial"/>
            <family val="0"/>
          </rPr>
          <t xml:space="preserve">Ausführung der Einheit:
Einfahren
5 x 3 Minuten hohe Freuquenz
10 min GA1
5 x 3 Minuten niedrige Frequenz
10 min GA1
Einbeinig: 6 x 30 sec. jede Seite
10 min GA1
weiter nach Lust und Laune mit wechselnder Frequenz.
</t>
        </r>
      </text>
    </comment>
    <comment ref="M20" authorId="0">
      <text>
        <r>
          <rPr>
            <sz val="11"/>
            <rFont val="Arial"/>
            <family val="0"/>
          </rPr>
          <t>Ausführung der Einheit:
Kein Koppeltraining. Am besten einige Stunden vor dem Rollentraining, z.B. morgens. Locker starten, nach 20 Minuten einige Steigerungen einbauen, z.B. 4 x 90 sec. GA2 oder schneller. 
Wer länger läuft, sollte frühstücken.</t>
        </r>
      </text>
    </comment>
    <comment ref="G22"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J24" authorId="1">
      <text>
        <r>
          <rPr>
            <sz val="11"/>
            <rFont val="Arial"/>
            <family val="0"/>
          </rPr>
          <t xml:space="preserve">Ausführung der Einheit:
Einfahren
3 x 10 Minuten an sanfter Steigung mit niedriger Trittfrequenz um 50 Umdrehungen pro Minute, Puls bis oberes GA2 erlaubt. Kein Tempotraining!.
Sorgfältig ausfahren, abends Gymnastik.
</t>
        </r>
      </text>
    </comment>
    <comment ref="M24" authorId="0">
      <text>
        <r>
          <rPr>
            <sz val="11"/>
            <rFont val="Arial"/>
            <family val="0"/>
          </rPr>
          <t>Ausführung der Einheit:
Locker starten. Wenn die Beine nach 15 Minuten ok sind, etwas steigern bis oberes GA1. Letzte 15 Minuten wieder locker.</t>
        </r>
      </text>
    </comment>
    <comment ref="J25"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G47"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G50"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50" authorId="0">
      <text>
        <r>
          <rPr>
            <sz val="11"/>
            <rFont val="Arial"/>
            <family val="0"/>
          </rPr>
          <t>Ausführung der Einheit:
Locker starten. Wenn die Beine nach 15 Minuten ok sind, etwas steigern bis oberes GA1. Letzte 15 Minuten wieder locker.</t>
        </r>
      </text>
    </comment>
    <comment ref="J51"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List>
</comments>
</file>

<file path=xl/comments4.xml><?xml version="1.0" encoding="utf-8"?>
<comments xmlns="http://schemas.openxmlformats.org/spreadsheetml/2006/main">
  <authors>
    <author>Dirk Beppler</author>
    <author>media markt</author>
  </authors>
  <commentList>
    <comment ref="T4"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B5" authorId="0">
      <text>
        <r>
          <rPr>
            <b/>
            <sz val="9"/>
            <rFont val="Geneva"/>
            <family val="0"/>
          </rPr>
          <t>Allgemeine Informationen zur aktuellen Trainingsphase (PREP, BASE, BUILD, PEAK) und zu den einzelnen Trainingswochen gibt es unter 
www.x-athlon.de</t>
        </r>
      </text>
    </comment>
    <comment ref="R12"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12" authorId="0">
      <text>
        <r>
          <rPr>
            <sz val="11"/>
            <rFont val="Arial"/>
            <family val="0"/>
          </rPr>
          <t xml:space="preserve">Hier Erfolge notieren (ansteigende Form etc.)
Kontextmenü -&gt; Kommentare bearbeiten
-----------------------------------
</t>
        </r>
      </text>
    </comment>
    <comment ref="T12" authorId="0">
      <text>
        <r>
          <rPr>
            <sz val="11"/>
            <rFont val="Arial"/>
            <family val="0"/>
          </rPr>
          <t xml:space="preserve">Notizen zur Gesundheit (Kratzen im Hals etc.)
Kontextmenü -&gt; Kommentare bearbeiten
-----------------------------------
</t>
        </r>
      </text>
    </comment>
    <comment ref="B19" authorId="0">
      <text>
        <r>
          <rPr>
            <b/>
            <sz val="9"/>
            <rFont val="Geneva"/>
            <family val="0"/>
          </rPr>
          <t>Allgemeine Informationen zur aktuellen Trainingsphase (PREP, BASE, BUILD, PEAK) und zu den einzelnen Trainingswochen gibt es unter 
www.x-athlon.de</t>
        </r>
        <r>
          <rPr>
            <sz val="9"/>
            <rFont val="Geneva"/>
            <family val="0"/>
          </rPr>
          <t xml:space="preserve">
</t>
        </r>
      </text>
    </comment>
    <comment ref="T31"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B32" authorId="0">
      <text>
        <r>
          <rPr>
            <b/>
            <sz val="9"/>
            <rFont val="Geneva"/>
            <family val="0"/>
          </rPr>
          <t>Allgemeine Informationen zur aktuellen Trainingsphase (PREP, BASE, BUILD, PEAK) und zu den einzelnen Trainingswochen gibt es unter 
www.x-athlon.de</t>
        </r>
      </text>
    </comment>
    <comment ref="R39"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39" authorId="0">
      <text>
        <r>
          <rPr>
            <sz val="11"/>
            <rFont val="Arial"/>
            <family val="0"/>
          </rPr>
          <t xml:space="preserve">Hier Erfolge notieren (ansteigende Form etc.)
Kontextmenü -&gt; Kommentare bearbeiten
-----------------------------------
</t>
        </r>
      </text>
    </comment>
    <comment ref="T39" authorId="0">
      <text>
        <r>
          <rPr>
            <sz val="11"/>
            <rFont val="Arial"/>
            <family val="0"/>
          </rPr>
          <t xml:space="preserve">Notizen zur Gesundheit (Kratzen im Hals etc.)
Kontextmenü -&gt; Kommentare bearbeiten
-----------------------------------
</t>
        </r>
      </text>
    </comment>
    <comment ref="T44"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B45" authorId="0">
      <text>
        <r>
          <rPr>
            <b/>
            <sz val="9"/>
            <rFont val="Geneva"/>
            <family val="0"/>
          </rPr>
          <t>Allgemeine Informationen zur aktuellen Trainingsphase (PREP, BASE, BUILD, PEAK) und zu den einzelnen Trainingswochen gibt es unter 
www.x-athlon.de</t>
        </r>
      </text>
    </comment>
    <comment ref="R52"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52" authorId="0">
      <text>
        <r>
          <rPr>
            <sz val="11"/>
            <rFont val="Arial"/>
            <family val="0"/>
          </rPr>
          <t xml:space="preserve">Hier Erfolge notieren (ansteigende Form etc.)
Kontextmenü -&gt; Kommentare bearbeiten
-----------------------------------
</t>
        </r>
      </text>
    </comment>
    <comment ref="T52" authorId="0">
      <text>
        <r>
          <rPr>
            <sz val="11"/>
            <rFont val="Arial"/>
            <family val="0"/>
          </rPr>
          <t xml:space="preserve">Notizen zur Gesundheit (Kratzen im Hals etc.)
Kontextmenü -&gt; Kommentare bearbeiten
-----------------------------------
</t>
        </r>
      </text>
    </comment>
    <comment ref="W5" authorId="1">
      <text>
        <r>
          <rPr>
            <b/>
            <sz val="9"/>
            <rFont val="Geneva"/>
            <family val="0"/>
          </rPr>
          <t>Markiere für jede Disziplin Deine größte Schwäche mit Farbe wie im Beispiel dargstellt.
Falls Du über Deine Schwächen unsicher bist, wähle "muskuläre Ausdauer" für Schwimmen und Radfahren sowie "Ausdauer" für das Laufen.
Der Schwerpunkt des Trainings in der BUILD-Phase liegt auf der Verbesserung dieser Schwächen.</t>
        </r>
      </text>
    </comment>
    <comment ref="W19" authorId="1">
      <text>
        <r>
          <rPr>
            <b/>
            <sz val="9"/>
            <rFont val="Geneva"/>
            <family val="0"/>
          </rPr>
          <t>Markiere für jede Disziplin Deine größte Schwäche mit Farbe wie im Beispiel dargstellt.
Falls Du über Deine Schwächen unsicher bist, wähle "muskuläre Ausdauer" für Schwimmen und Radfahren sowie "Ausdauer" für das Laufen.
Der Schwerpunkt des Trainings in der BUILD-Phase liegt auf der Verbesserung dieser Schwächen.</t>
        </r>
      </text>
    </comment>
    <comment ref="W32" authorId="1">
      <text>
        <r>
          <rPr>
            <b/>
            <sz val="9"/>
            <rFont val="Geneva"/>
            <family val="0"/>
          </rPr>
          <t>Markiere für jede Disziplin Deine größte Schwäche mit Farbe wie im Beispiel dargstellt.
Falls Du über Deine Schwächen unsicher bist, wähle "muskuläre Ausdauer" für Schwimmen und Radfahren sowie "Ausdauer" für das Laufen.
Der Schwerpunkt des Trainings in der BUILD-Phase liegt auf der Verbesserung dieser Schwächen.</t>
        </r>
      </text>
    </comment>
    <comment ref="AC45" authorId="0">
      <text>
        <r>
          <rPr>
            <b/>
            <sz val="12"/>
            <rFont val="Arial"/>
            <family val="0"/>
          </rPr>
          <t>CP20 Test</t>
        </r>
        <r>
          <rPr>
            <sz val="10"/>
            <rFont val="Arial"/>
            <family val="0"/>
          </rPr>
          <t xml:space="preserve">
Bei diesem Test wird 20 Minuten lang so schnell wie möglich gelaufen. Der durchschnittliche Puls der letzten 20 Minuten wird notiert. 
20 Minuten sind im Training verdammt lang, also nicht gleich überzocken. Gründliches Ein- und Ausfahren obligatorisch. Flaches Gelände bevorzugen.</t>
        </r>
      </text>
    </comment>
    <comment ref="AB46" authorId="0">
      <text>
        <r>
          <rPr>
            <b/>
            <sz val="9"/>
            <rFont val="Geneva"/>
            <family val="0"/>
          </rPr>
          <t>Hier die Pulszahl des Tests eintragen. Die Trainingsbereiche werden in den Zeilen darunter angezeigt.</t>
        </r>
      </text>
    </comment>
    <comment ref="AD46" authorId="0">
      <text>
        <r>
          <rPr>
            <b/>
            <sz val="9"/>
            <rFont val="Geneva"/>
            <family val="0"/>
          </rPr>
          <t>Hier die Pulszahl des Tests eintragen. Die Trainingsbereiche werden in den Zeilen darunter angezeigt.</t>
        </r>
      </text>
    </comment>
    <comment ref="AF46" authorId="0">
      <text>
        <r>
          <rPr>
            <b/>
            <sz val="9"/>
            <rFont val="Geneva"/>
            <family val="0"/>
          </rPr>
          <t>Hier die Zeit für 500 Meter "Vollgas" eintragen. Die Trainingsbereiche werden in den Zeilen darunter angezeigt.</t>
        </r>
      </text>
    </comment>
    <comment ref="R26"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26" authorId="0">
      <text>
        <r>
          <rPr>
            <sz val="11"/>
            <rFont val="Arial"/>
            <family val="0"/>
          </rPr>
          <t xml:space="preserve">Hier Erfolge notieren (ansteigende Form etc.)
Kontextmenü -&gt; Kommentare bearbeiten
-----------------------------------
</t>
        </r>
      </text>
    </comment>
    <comment ref="T26" authorId="0">
      <text>
        <r>
          <rPr>
            <sz val="11"/>
            <rFont val="Arial"/>
            <family val="0"/>
          </rPr>
          <t xml:space="preserve">Notizen zur Gesundheit (Kratzen im Hals etc.)
Kontextmenü -&gt; Kommentare bearbeiten
-----------------------------------
</t>
        </r>
      </text>
    </comment>
    <comment ref="Z43" authorId="0">
      <text>
        <r>
          <rPr>
            <b/>
            <sz val="12"/>
            <rFont val="Arial"/>
            <family val="0"/>
          </rPr>
          <t>Testprotokoll</t>
        </r>
        <r>
          <rPr>
            <sz val="11"/>
            <rFont val="Arial"/>
            <family val="0"/>
          </rPr>
          <t xml:space="preserve">
Mit regelmäßigen Tests werden Fortschritte dokumentiert. Die Tests werden in freier Wildbahn absolviert.
Die Tests sollten wie Wettkämpfe in ausgeruhtem Zustand angegangen werden. 
Fällt ein Tests schlecht aus, sollte man ehrlich und sehr selbstkritisch über das zurückliegende Training nachdenken. Die Tests haben vor allem den Sinn, ineffektives Training aufzudecken.
Mit diesen Tests kann man einigermaßen die eigenen Trainingsbereiche festlegen. Die Ergebnisse des Tests werden in die weißen Felder eingetragen.
Ausführlichere Hinweise unter
www.x-athlon.de &gt; Trainingspläne &gt; Legende</t>
        </r>
      </text>
    </comment>
    <comment ref="A57" authorId="1">
      <text>
        <r>
          <rPr>
            <b/>
            <sz val="9"/>
            <rFont val="Geneva"/>
            <family val="0"/>
          </rPr>
          <t>Dieser Trainingsplan ist frei veränderbar. Er kann mit MS Excel auf die eigenen Bedürfnisse angepasst werden.
Alle Rechte vorbehalten. 
www.triathlon-szene.de</t>
        </r>
      </text>
    </comment>
    <comment ref="G47"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G50"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50" authorId="0">
      <text>
        <r>
          <rPr>
            <sz val="11"/>
            <rFont val="Arial"/>
            <family val="0"/>
          </rPr>
          <t>Ausführung der Einheit:
Locker starten. Wenn die Beine nach 15 Minuten ok sind, etwas steigern bis oberes GA1. Letzte 15 Minuten wieder locker.</t>
        </r>
      </text>
    </comment>
    <comment ref="J51"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G6"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G5"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J10" authorId="1">
      <text>
        <r>
          <rPr>
            <sz val="11"/>
            <rFont val="Arial"/>
            <family val="0"/>
          </rPr>
          <t xml:space="preserve">Ausführung der Einheit: "Wettkampftraning"
45 Minuten Einfahren
4-6 x 10 Minuten im Flachen im angenommenen Wettkampftempo. Dazwischen 5 Minuten nach Gefühl locker kurbeln (nicht bummeln).
Locker-zügig im GA1 nach Hause, Wechsel zum Lauf.
Wichtig:
- Puls bei den letzten Intervallen merken, das ist wichtig für die spätere Wahl des richtigen Renntempos
- Verpflegung: von der Menge wie im Wettkampf! Auf dem Rad bereits die Weichen stellen für einen starken Koppellauf. </t>
        </r>
      </text>
    </comment>
    <comment ref="M10" authorId="0">
      <text>
        <r>
          <rPr>
            <sz val="11"/>
            <rFont val="Arial"/>
            <family val="0"/>
          </rPr>
          <t>Ausführung der Einheit:
Koppellauf direkt nach Rad. Keine Hektik, ein paar Minuten Pause spielen keine Rolle. Bereitgestelltes Energiegetränk, Bananen etc. verzehren, dazu eine Banane oder ein Gel in die Faust und locker los!
Erste Hälfte locker im GA1, zweite Hälfte mit Gefühl steigern bis GA3. Tempofinish im GA4. Kurz auslaufen. 
Wichtig:
- stark finishen! Beurteilt die gesamte Koppeleinheit danach, wie gut Ihr am Schluss gelaufen seid (ob Ihr Euch stark gefühlt habt, wie die Ernährung geklappt hat etc.). Wer beim Laufen eingeht, analysiert abends kritisch die gewählte Radpace und die Kalorienaufnahme.
Trainingsziele: Kraftausdauer Rad, Ausdauer Lauf, Pacing (Selbsteinschätzung), Nahrungsaufnahme. Alle 4 Punkte sind gleich wichtig für das Wettkampfergebnis.</t>
        </r>
      </text>
    </comment>
    <comment ref="M7" authorId="0">
      <text>
        <r>
          <rPr>
            <sz val="11"/>
            <rFont val="Arial"/>
            <family val="0"/>
          </rPr>
          <t>Tempotraining, Intervalle:
- 15 min einlaufen
- 5x 1000 Meter, Pause je 4 min locker traben
- auslaufen
Vorsicht: Tempo nicht zu hoch wählen, denn dadurch gefährdet man die bereits aufgebaute Ausdauer!
Siehe auch Filmbeitrag: "Bahntraining für Triathleten"
http://tv.triathlon-szene.de/Detail_Artikel_jump.lasso?JumpID=33412</t>
        </r>
      </text>
    </comment>
    <comment ref="G9"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G19"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G20"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21" authorId="0">
      <text>
        <r>
          <rPr>
            <sz val="11"/>
            <rFont val="Arial"/>
            <family val="0"/>
          </rPr>
          <t>Tempotraining, Intervalle:
- 15 min einlaufen
- 5x 1000 Meter, Pause je 4 min locker traben
- auslaufen
Vorsicht: Tempo nicht zu hoch wählen, denn dadurch gefährdet man die bereits aufgebaute Ausdauer!
Siehe auch Filmbeitrag: "Bahntraining für Triathleten"
http://tv.triathlon-szene.de/Detail_Artikel_jump.lasso?JumpID=33412</t>
        </r>
      </text>
    </comment>
    <comment ref="G23"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J24" authorId="1">
      <text>
        <r>
          <rPr>
            <sz val="11"/>
            <rFont val="Arial"/>
            <family val="0"/>
          </rPr>
          <t xml:space="preserve">Ausführung der Einheit: "Wettkampftraning"
45 Minuten Einfahren
4-6 x 10 Minuten im Flachen im angenommenen Wettkampftempo. Dazwischen 5 Minuten nach Gefühl locker kurbeln (nicht bummeln).
Locker-zügig im GA1 nach Hause, Wechsel zum Lauf.
Wichtig:
- Puls bei den letzten Intervallen merken, das ist wichtig für die spätere Wahl des richtigen Renntempos
- Verpflegung: von der Menge wie im Wettkampf! Auf dem Rad bereits die Weichen stellen für einen starken Koppellauf. </t>
        </r>
      </text>
    </comment>
    <comment ref="M24" authorId="0">
      <text>
        <r>
          <rPr>
            <sz val="11"/>
            <rFont val="Arial"/>
            <family val="0"/>
          </rPr>
          <t>Ausführung der Einheit:
Koppellauf direkt nach Rad. Keine Hektik, ein paar Minuten Pause spielen keine Rolle. Bereitgestelltes Energiegetränk, Bananen etc. verzehren, dazu eine Banane oder ein Gel in die Faust und locker los!
Erste Hälfte locker im GA1, zweite Hälfte mit Gefühl steigern bis GA3. Tempofinish im GA4. Kurz auslaufen. 
Wichtig:
- stark finishen! Beurteilt die gesamte Koppeleinheit danach, wie gut Ihr am Schluss gelaufen seid (ob Ihr Euch stark gefühlt habt, wie die Ernährung geklappt hat etc.). Wer beim Laufen eingeht, analysiert abends kritisch die gewählte Radpace und die Kalorienaufnahme.
Trainingsziele: Kraftausdauer Rad, Ausdauer Lauf, Pacing (Selbsteinschätzung), Nahrungsaufnahme. Alle 4 Punkte sind gleich wichtig für das Wettkampfergebnis.</t>
        </r>
      </text>
    </comment>
    <comment ref="G32"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G33"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34" authorId="0">
      <text>
        <r>
          <rPr>
            <sz val="11"/>
            <rFont val="Arial"/>
            <family val="0"/>
          </rPr>
          <t>Tempotraining, Intervalle:
- 15 min einlaufen
- 5x 1000 Meter, Pause je 4 min locker traben
- auslaufen
Vorsicht: Tempo nicht zu hoch wählen, denn dadurch gefährdet man die bereits aufgebaute Ausdauer!
Siehe auch Filmbeitrag: "Bahntraining für Triathleten"
http://tv.triathlon-szene.de/Detail_Artikel_jump.lasso?JumpID=33412</t>
        </r>
      </text>
    </comment>
    <comment ref="G36"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J37" authorId="1">
      <text>
        <r>
          <rPr>
            <sz val="11"/>
            <rFont val="Arial"/>
            <family val="0"/>
          </rPr>
          <t xml:space="preserve">Ausführung der Einheit: "Wettkampftraning"
45 Minuten Einfahren
4-6 x 10 Minuten im Flachen im angenommenen Wettkampftempo. Dazwischen 5 Minuten nach Gefühl locker kurbeln (nicht bummeln).
Locker-zügig im GA1 nach Hause, Wechsel zum Lauf.
Wichtig:
- Puls bei den letzten Intervallen merken, das ist wichtig für die spätere Wahl des richtigen Renntempos
- Verpflegung: von der Menge wie im Wettkampf! Auf dem Rad bereits die Weichen stellen für einen starken Koppellauf. </t>
        </r>
      </text>
    </comment>
    <comment ref="M37" authorId="0">
      <text>
        <r>
          <rPr>
            <sz val="11"/>
            <rFont val="Arial"/>
            <family val="0"/>
          </rPr>
          <t>Ausführung der Einheit:
Koppellauf direkt nach Rad. Keine Hektik, ein paar Minuten Pause spielen keine Rolle. Bereitgestelltes Energiegetränk, Bananen etc. verzehren, dazu eine Banane oder ein Gel in die Faust und locker los!
Erste Hälfte locker im GA1, zweite Hälfte mit Gefühl steigern bis GA3. Tempofinish im GA4. Kurz auslaufen. 
Wichtig:
- stark finishen! Beurteilt die gesamte Koppeleinheit danach, wie gut Ihr am Schluss gelaufen seid (ob Ihr Euch stark gefühlt habt, wie die Ernährung geklappt hat etc.). Wer beim Laufen eingeht, analysiert abends kritisch die gewählte Radpace und die Kalorienaufnahme.
Trainingsziele: Kraftausdauer Rad, Ausdauer Lauf, Pacing (Selbsteinschätzung), Nahrungsaufnahme. Alle 4 Punkte sind gleich wichtig für das Wettkampfergebnis.</t>
        </r>
      </text>
    </comment>
  </commentList>
</comments>
</file>

<file path=xl/comments5.xml><?xml version="1.0" encoding="utf-8"?>
<comments xmlns="http://schemas.openxmlformats.org/spreadsheetml/2006/main">
  <authors>
    <author>Dirk Beppler</author>
    <author>media markt</author>
  </authors>
  <commentList>
    <comment ref="T4"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B5" authorId="0">
      <text>
        <r>
          <rPr>
            <b/>
            <sz val="9"/>
            <rFont val="Geneva"/>
            <family val="0"/>
          </rPr>
          <t>Allgemeine Informationen zur aktuellen Trainingsphase (PREP, BASE, BUILD, PEAK) und zu den einzelnen Trainingswochen gibt es unter 
www.x-athlon.de</t>
        </r>
      </text>
    </comment>
    <comment ref="R12"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12" authorId="0">
      <text>
        <r>
          <rPr>
            <sz val="11"/>
            <rFont val="Arial"/>
            <family val="0"/>
          </rPr>
          <t xml:space="preserve">Hier Erfolge notieren (ansteigende Form etc.)
Kontextmenü -&gt; Kommentare bearbeiten
-----------------------------------
</t>
        </r>
      </text>
    </comment>
    <comment ref="T12" authorId="0">
      <text>
        <r>
          <rPr>
            <sz val="11"/>
            <rFont val="Arial"/>
            <family val="0"/>
          </rPr>
          <t xml:space="preserve">Notizen zur Gesundheit (Kratzen im Hals etc.)
Kontextmenü -&gt; Kommentare bearbeiten
-----------------------------------
</t>
        </r>
      </text>
    </comment>
    <comment ref="T31"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R39"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39" authorId="0">
      <text>
        <r>
          <rPr>
            <sz val="11"/>
            <rFont val="Arial"/>
            <family val="0"/>
          </rPr>
          <t xml:space="preserve">Hier Erfolge notieren (ansteigende Form etc.)
Kontextmenü -&gt; Kommentare bearbeiten
-----------------------------------
</t>
        </r>
      </text>
    </comment>
    <comment ref="T39" authorId="0">
      <text>
        <r>
          <rPr>
            <sz val="11"/>
            <rFont val="Arial"/>
            <family val="0"/>
          </rPr>
          <t xml:space="preserve">Notizen zur Gesundheit (Kratzen im Hals etc.)
Kontextmenü -&gt; Kommentare bearbeiten
-----------------------------------
</t>
        </r>
      </text>
    </comment>
    <comment ref="T44"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R52"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52" authorId="0">
      <text>
        <r>
          <rPr>
            <sz val="11"/>
            <rFont val="Arial"/>
            <family val="0"/>
          </rPr>
          <t xml:space="preserve">Hier Erfolge notieren (ansteigende Form etc.)
Kontextmenü -&gt; Kommentare bearbeiten
-----------------------------------
</t>
        </r>
      </text>
    </comment>
    <comment ref="T52" authorId="0">
      <text>
        <r>
          <rPr>
            <sz val="11"/>
            <rFont val="Arial"/>
            <family val="0"/>
          </rPr>
          <t xml:space="preserve">Notizen zur Gesundheit (Kratzen im Hals etc.)
Kontextmenü -&gt; Kommentare bearbeiten
-----------------------------------
</t>
        </r>
      </text>
    </comment>
    <comment ref="B19" authorId="0">
      <text>
        <r>
          <rPr>
            <b/>
            <sz val="9"/>
            <rFont val="Geneva"/>
            <family val="0"/>
          </rPr>
          <t>Allgemeine Informationen zur aktuellen Trainingsphase (PREP, BASE, BUILD, PEAK) und zu den einzelnen Trainingswochen gibt es unter 
www.x-athlon.de</t>
        </r>
      </text>
    </comment>
    <comment ref="B32" authorId="0">
      <text>
        <r>
          <rPr>
            <b/>
            <sz val="9"/>
            <rFont val="Geneva"/>
            <family val="0"/>
          </rPr>
          <t>Allgemeine Informationen zur aktuellen Trainingsphase (PREP, BASE, BUILD, PEAK) und zu den einzelnen Trainingswochen gibt es unter 
www.x-athlon.de</t>
        </r>
      </text>
    </comment>
    <comment ref="B45" authorId="0">
      <text>
        <r>
          <rPr>
            <b/>
            <sz val="9"/>
            <rFont val="Geneva"/>
            <family val="0"/>
          </rPr>
          <t>Allgemeine Informationen zur aktuellen Trainingsphase (PREP, BASE, BUILD, PEAK) und zu den einzelnen Trainingswochen gibt es unter 
www.x-athlon.de</t>
        </r>
      </text>
    </comment>
    <comment ref="W5" authorId="1">
      <text>
        <r>
          <rPr>
            <b/>
            <sz val="9"/>
            <rFont val="Geneva"/>
            <family val="0"/>
          </rPr>
          <t>Markiere für jede Disziplin Deine größte Schwäche mit Farbe wie im Beispiel dargstellt.
Falls Du über Deine Schwächen unsicher bist, wähle "muskuläre Ausdauer" für Schwimmen und Radfahren sowie "Ausdauer" für das Laufen.
Der Schwerpunkt des Trainings in der BUILD-Phase liegt auf der Verbesserung dieser Schwächen.</t>
        </r>
      </text>
    </comment>
    <comment ref="W19" authorId="1">
      <text>
        <r>
          <rPr>
            <b/>
            <sz val="9"/>
            <rFont val="Geneva"/>
            <family val="0"/>
          </rPr>
          <t>Markiere für jede Disziplin Deine größte Schwäche mit Farbe wie im Beispiel dargstellt.
Falls Du über Deine Schwächen unsicher bist, wähle "muskuläre Ausdauer" für Schwimmen und Radfahren sowie "Ausdauer" für das Laufen.
Der Schwerpunkt des Trainings in der BUILD-Phase liegt auf der Verbesserung dieser Schwächen.</t>
        </r>
      </text>
    </comment>
    <comment ref="W32" authorId="1">
      <text>
        <r>
          <rPr>
            <b/>
            <sz val="9"/>
            <rFont val="Geneva"/>
            <family val="0"/>
          </rPr>
          <t>Markiere für jede Disziplin Deine größte Schwäche mit Farbe wie im Beispiel dargstellt.
Falls Du über Deine Schwächen unsicher bist, wähle "muskuläre Ausdauer" für Schwimmen und Radfahren sowie "Ausdauer" für das Laufen.
Der Schwerpunkt des Trainings in der BUILD-Phase liegt auf der Verbesserung dieser Schwächen.</t>
        </r>
      </text>
    </comment>
    <comment ref="W45" authorId="1">
      <text>
        <r>
          <rPr>
            <b/>
            <sz val="9"/>
            <rFont val="Geneva"/>
            <family val="0"/>
          </rPr>
          <t>Markiere für jede Disziplin Deine größte Schwäche mit Farbe wie im Beispiel dargstellt.
Falls Du über Deine Schwächen unsicher bist, wähle "muskuläre Ausdauer" für Schwimmen und Radfahren sowie "Ausdauer" für das Laufen.
Der Schwerpunkt des Trainings in der BUILD-Phase liegt auf der Verbesserung dieser Schwächen.</t>
        </r>
      </text>
    </comment>
    <comment ref="R26"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26" authorId="0">
      <text>
        <r>
          <rPr>
            <sz val="11"/>
            <rFont val="Arial"/>
            <family val="0"/>
          </rPr>
          <t xml:space="preserve">Hier Erfolge notieren (ansteigende Form etc.)
Kontextmenü -&gt; Kommentare bearbeiten
-----------------------------------
</t>
        </r>
      </text>
    </comment>
    <comment ref="T26" authorId="0">
      <text>
        <r>
          <rPr>
            <sz val="11"/>
            <rFont val="Arial"/>
            <family val="0"/>
          </rPr>
          <t xml:space="preserve">Notizen zur Gesundheit (Kratzen im Hals etc.)
Kontextmenü -&gt; Kommentare bearbeiten
-----------------------------------
</t>
        </r>
      </text>
    </comment>
    <comment ref="A57" authorId="1">
      <text>
        <r>
          <rPr>
            <b/>
            <sz val="9"/>
            <rFont val="Geneva"/>
            <family val="0"/>
          </rPr>
          <t>Dieser Trainingsplan ist frei veränderbar. Er kann mit MS Excel auf die eigenen Bedürfnisse angepasst werden.
Alle Rechte vorbehalten. 
www.triathlon-szene.de</t>
        </r>
      </text>
    </comment>
    <comment ref="G5"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G6"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7" authorId="0">
      <text>
        <r>
          <rPr>
            <sz val="11"/>
            <rFont val="Arial"/>
            <family val="0"/>
          </rPr>
          <t>Tempodauerlauf
- 20 min einlaufen, zuletzt ein paar Temposteigerungen
- 2x 20 Minuten GA4, Pause wenige Minuten GA1
- 15 min locker auslaufen
Lauftempo knapp unter der anaeroben Schwelle.
Siehe auch Filmbeitrag:
 "Die großen Drei des Lauftrainings. Teil 2: Tempodauerlauf und Intervalle"
http://tv.triathlon-szene.de/Detail_Artikel_jump.lasso?JumpID=33259</t>
        </r>
      </text>
    </comment>
    <comment ref="G9"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J10" authorId="1">
      <text>
        <r>
          <rPr>
            <sz val="11"/>
            <rFont val="Arial"/>
            <family val="0"/>
          </rPr>
          <t xml:space="preserve">Ausführung der Einheit: "Wettkampftraning"
45 Minuten Einfahren
4-6 x 10 Minuten im Flachen im angenommenen Wettkampftempo. Dazwischen 5 Minuten nach Gefühl locker kurbeln (nicht bummeln).
Locker-zügig im GA1 nach Hause, Wechsel zum Lauf.
Wichtig:
- Puls bei den letzten Intervallen merken, das ist wichtig für die spätere Wahl des richtigen Renntempos
- Verpflegung: von der Menge wie im Wettkampf! Auf dem Rad bereits die Weichen stellen für einen starken Koppellauf. </t>
        </r>
      </text>
    </comment>
    <comment ref="M10" authorId="0">
      <text>
        <r>
          <rPr>
            <sz val="11"/>
            <rFont val="Arial"/>
            <family val="0"/>
          </rPr>
          <t>Ausführung der Einheit:
Koppellauf direkt nach Rad. Keine Hektik, ein paar Minuten Pause spielen keine Rolle. Bereitgestelltes Energiegetränk, Bananen etc. verzehren, dazu eine Banane oder ein Gel in die Faust und locker los!
Erste Hälfte locker im GA1, zweite Hälfte mit Gefühl steigern bis GA3. Tempofinish im GA4. Kurz auslaufen. 
Wichtig:
- stark finishen! Beurteilt die gesamte Koppeleinheit danach, wie gut Ihr am Schluss gelaufen seid (ob Ihr Euch stark gefühlt habt, wie die Ernährung geklappt hat etc.). Wer beim Laufen eingeht, analysiert abends kritisch die gewählte Radpace und die Kalorienaufnahme.
Trainingsziele: Kraftausdauer Rad, Ausdauer Lauf, Pacing (Selbsteinschätzung), Nahrungsaufnahme. Alle 4 Punkte sind gleich wichtig für das Wettkampfergebnis.</t>
        </r>
      </text>
    </comment>
    <comment ref="G19"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G20"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21" authorId="0">
      <text>
        <r>
          <rPr>
            <sz val="11"/>
            <rFont val="Arial"/>
            <family val="0"/>
          </rPr>
          <t>Tempodauerlauf
- 20 min einlaufen, zuletzt ein paar Temposteigerungen
- 2x 20 Minuten GA4, Pause wenige Minuten GA1
- 15 min locker auslaufen
Lauftempo knapp unter der anaeroben Schwelle.
Siehe auch Filmbeitrag:
 "Die großen Drei des Lauftrainings. Teil 2: Tempodauerlauf und Intervalle"
http://tv.triathlon-szene.de/Detail_Artikel_jump.lasso?JumpID=33259</t>
        </r>
      </text>
    </comment>
    <comment ref="G23"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J24" authorId="1">
      <text>
        <r>
          <rPr>
            <sz val="11"/>
            <rFont val="Arial"/>
            <family val="0"/>
          </rPr>
          <t xml:space="preserve">Ausführung der Einheit: "Wettkampftraning"
45 Minuten Einfahren
4-6 x 10 Minuten im Flachen im angenommenen Wettkampftempo. Dazwischen 5 Minuten nach Gefühl locker kurbeln (nicht bummeln).
Locker-zügig im GA1 nach Hause, Wechsel zum Lauf.
Wichtig:
- Puls bei den letzten Intervallen merken, das ist wichtig für die spätere Wahl des richtigen Renntempos
- Verpflegung: von der Menge wie im Wettkampf! Auf dem Rad bereits die Weichen stellen für einen starken Koppellauf. </t>
        </r>
      </text>
    </comment>
    <comment ref="M24" authorId="0">
      <text>
        <r>
          <rPr>
            <sz val="11"/>
            <rFont val="Arial"/>
            <family val="0"/>
          </rPr>
          <t>Ausführung der Einheit:
Koppellauf direkt nach Rad. Keine Hektik, ein paar Minuten Pause spielen keine Rolle. Bereitgestelltes Energiegetränk, Bananen etc. verzehren, dazu eine Banane oder ein Gel in die Faust und locker los!
Erste Hälfte locker im GA1, zweite Hälfte mit Gefühl steigern bis GA3. Tempofinish im GA4. Kurz auslaufen. 
Wichtig:
- stark finishen! Beurteilt die gesamte Koppeleinheit danach, wie gut Ihr am Schluss gelaufen seid (ob Ihr Euch stark gefühlt habt, wie die Ernährung geklappt hat etc.). Wer beim Laufen eingeht, analysiert abends kritisch die gewählte Radpace und die Kalorienaufnahme.
Trainingsziele: Kraftausdauer Rad, Ausdauer Lauf, Pacing (Selbsteinschätzung), Nahrungsaufnahme. Alle 4 Punkte sind gleich wichtig für das Wettkampfergebnis.</t>
        </r>
      </text>
    </comment>
    <comment ref="G32"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G33"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34" authorId="0">
      <text>
        <r>
          <rPr>
            <sz val="11"/>
            <rFont val="Arial"/>
            <family val="0"/>
          </rPr>
          <t>Tempodauerlauf
- 20 min einlaufen, zuletzt ein paar Temposteigerungen
- 2x 20 Minuten GA4, Pause wenige Minuten GA1
- 15 min locker auslaufen
Lauftempo knapp unter der anaeroben Schwelle.
Siehe auch Filmbeitrag:
 "Die großen Drei des Lauftrainings. Teil 2: Tempodauerlauf und Intervalle"
http://tv.triathlon-szene.de/Detail_Artikel_jump.lasso?JumpID=33259</t>
        </r>
      </text>
    </comment>
    <comment ref="G36"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J37" authorId="1">
      <text>
        <r>
          <rPr>
            <sz val="11"/>
            <rFont val="Arial"/>
            <family val="0"/>
          </rPr>
          <t xml:space="preserve">Ausführung der Einheit: "Wettkampftraning"
45 Minuten Einfahren
4-6 x 10 Minuten im Flachen im angenommenen Wettkampftempo. Dazwischen 5 Minuten nach Gefühl locker kurbeln (nicht bummeln).
Locker-zügig im GA1 nach Hause, Wechsel zum Lauf.
Wichtig:
- Puls bei den letzten Intervallen merken, das ist wichtig für die spätere Wahl des richtigen Renntempos
- Verpflegung: von der Menge wie im Wettkampf! Auf dem Rad bereits die Weichen stellen für einen starken Koppellauf. </t>
        </r>
      </text>
    </comment>
    <comment ref="M37" authorId="0">
      <text>
        <r>
          <rPr>
            <sz val="11"/>
            <rFont val="Arial"/>
            <family val="0"/>
          </rPr>
          <t>Ausführung der Einheit:
Koppellauf direkt nach Rad. Keine Hektik, ein paar Minuten Pause spielen keine Rolle. Bereitgestelltes Energiegetränk, Bananen etc. verzehren, dazu eine Banane oder ein Gel in die Faust und locker los!
Erste Hälfte locker im GA1, zweite Hälfte mit Gefühl steigern bis GA3. Tempofinish im GA4. Kurz auslaufen. 
Wichtig:
- stark finishen! Beurteilt die gesamte Koppeleinheit danach, wie gut Ihr am Schluss gelaufen seid (ob Ihr Euch stark gefühlt habt, wie die Ernährung geklappt hat etc.). Wer beim Laufen eingeht, analysiert abends kritisch die gewählte Radpace und die Kalorienaufnahme.
Trainingsziele: Kraftausdauer Rad, Ausdauer Lauf, Pacing (Selbsteinschätzung), Nahrungsaufnahme. Alle 4 Punkte sind gleich wichtig für das Wettkampfergebnis.</t>
        </r>
      </text>
    </comment>
    <comment ref="G45" authorId="0">
      <text>
        <r>
          <rPr>
            <sz val="11"/>
            <rFont val="Arial"/>
            <family val="0"/>
          </rPr>
          <t>Schwimmprogramme zur Verbesserung der Kraftausdauer unter 
http://www.x-athlon.de/index.php?option=com_content&amp;task=view&amp;id=130&amp;Itemid=49</t>
        </r>
      </text>
    </comment>
    <comment ref="M46" authorId="0">
      <text>
        <r>
          <rPr>
            <sz val="11"/>
            <rFont val="Arial"/>
            <family val="0"/>
          </rPr>
          <t xml:space="preserve">Locker starten, nach 20 Minuten einige Steigerungen einbauen, z.B. 4 x 90 sec. GA4 oder schneller. 
</t>
        </r>
      </text>
    </comment>
    <comment ref="M48" authorId="0">
      <text>
        <r>
          <rPr>
            <sz val="11"/>
            <rFont val="Arial"/>
            <family val="0"/>
          </rPr>
          <t xml:space="preserve">Locker starten, nach 20 Minuten einige Steigerungen einbauen, z.B. 4 x 90 sec. GA4 oder schneller. 
</t>
        </r>
      </text>
    </comment>
    <comment ref="G51" authorId="0">
      <text>
        <r>
          <rPr>
            <sz val="11"/>
            <rFont val="Arial"/>
            <family val="0"/>
          </rPr>
          <t>Abschlußtraining: Letzter richtig harter Tag, danach wird getapert.
Ausführung: Alle drei Disziplinen als Wettkampf-Simulation hintereinander. Schwimmen im See mit Neo, 60 Minuten im geplanten Wettkampftempo.</t>
        </r>
      </text>
    </comment>
    <comment ref="J51" authorId="1">
      <text>
        <r>
          <rPr>
            <sz val="11"/>
            <rFont val="Arial"/>
            <family val="0"/>
          </rPr>
          <t>Nach dem Schwimmen die vorbereitete Verpflegung essen und trinken, dann auf's Rad, Tempogestaltung wie im Wettkampf:
- 45 Minuten mittleres bis oberes GA1
- dann steigern bis zum geplanten Wettkampftempo, nach unserer Tabelle des CP30-Tests wäre das im GA2-Bereich (sehr starke Biker bis unteres GA3 auf unserer Skala)
- sobald man das Gefühl für das mögliche Wettkampftempo bei Hauptwettkampf hat, dreht man noch eine Spur mehr auf
- letzte 15 Minuten Vollgas fahren
Wechsel zum Lauf
Wichtig: Essen und Trinken wie im Wettkampf. Renn-Equipment testen.</t>
        </r>
      </text>
    </comment>
    <comment ref="M51" authorId="0">
      <text>
        <r>
          <rPr>
            <sz val="11"/>
            <rFont val="Arial"/>
            <family val="0"/>
          </rPr>
          <t xml:space="preserve">Ausführung der Einheit:
Koppellauf direkt nach Rad. Keine Hektik, ein paar Minuten Pause spielen keine Rolle. Bereitgestelltes Energiegetränk, Bananen etc. verzehren, dazu eine Banane oder ein Gel in die Faust und locker los! Flüssigkeitsaufnahme unterwegs ist sehr wichtig (evtl. Getränke im Gebüsch/Kofferraum deponieren und kurze Runden laufen).
Erstes Drittel  locker im GA1, dann steigern bis zu einem Tempo schneller als Renntempo. Letzte 20-30 Minuten hart laufen.
Wichtig:
- stark finishen! Beurteilt die gesamte Koppeleinheit danach, wie gut Ihr am Schluss gelaufen seid (ob Ihr Euch stark gefühlt habt, wie die Ernährung geklappt hat etc.). Wer beim Laufen eingeht, analysiert abends kritisch die gewählte Radpace und die Kalorienaufnahme.
</t>
        </r>
      </text>
    </comment>
  </commentList>
</comments>
</file>

<file path=xl/comments6.xml><?xml version="1.0" encoding="utf-8"?>
<comments xmlns="http://schemas.openxmlformats.org/spreadsheetml/2006/main">
  <authors>
    <author>Dirk Beppler</author>
    <author>media markt</author>
  </authors>
  <commentList>
    <comment ref="T4"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B5" authorId="0">
      <text>
        <r>
          <rPr>
            <b/>
            <sz val="9"/>
            <rFont val="Geneva"/>
            <family val="0"/>
          </rPr>
          <t>Allgemeine Informationen zur aktuellen Trainingsphase (PREP, BASE, BUILD, PEAK) und zu den einzelnen Trainingswochen gibt es unter 
www.x-athlon.de</t>
        </r>
      </text>
    </comment>
    <comment ref="R12"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12" authorId="0">
      <text>
        <r>
          <rPr>
            <sz val="11"/>
            <rFont val="Arial"/>
            <family val="0"/>
          </rPr>
          <t xml:space="preserve">Hier Erfolge notieren (ansteigende Form etc.)
Kontextmenü -&gt; Kommentare bearbeiten
-----------------------------------
</t>
        </r>
      </text>
    </comment>
    <comment ref="T12" authorId="0">
      <text>
        <r>
          <rPr>
            <sz val="11"/>
            <rFont val="Arial"/>
            <family val="0"/>
          </rPr>
          <t xml:space="preserve">Notizen zur Gesundheit (Kratzen im Hals etc.)
Kontextmenü -&gt; Kommentare bearbeiten
-----------------------------------
</t>
        </r>
      </text>
    </comment>
    <comment ref="B19" authorId="0">
      <text>
        <r>
          <rPr>
            <b/>
            <sz val="9"/>
            <rFont val="Geneva"/>
            <family val="0"/>
          </rPr>
          <t>Allgemeine Informationen zur aktuellen Trainingsphase (PREP, BASE, BUILD, PEAK) und zu den einzelnen Trainingswochen gibt es unter 
www.x-athlon.de</t>
        </r>
        <r>
          <rPr>
            <sz val="9"/>
            <rFont val="Geneva"/>
            <family val="0"/>
          </rPr>
          <t xml:space="preserve">
</t>
        </r>
      </text>
    </comment>
    <comment ref="T31"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B32" authorId="0">
      <text>
        <r>
          <rPr>
            <b/>
            <sz val="9"/>
            <rFont val="Geneva"/>
            <family val="0"/>
          </rPr>
          <t>Allgemeine Informationen zur aktuellen Trainingsphase (PREP, BASE, BUILD, PEAK) und zu den einzelnen Trainingswochen gibt es unter 
www.x-athlon.de</t>
        </r>
      </text>
    </comment>
    <comment ref="R39"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39" authorId="0">
      <text>
        <r>
          <rPr>
            <sz val="11"/>
            <rFont val="Arial"/>
            <family val="0"/>
          </rPr>
          <t xml:space="preserve">Hier Erfolge notieren (ansteigende Form etc.)
Kontextmenü -&gt; Kommentare bearbeiten
-----------------------------------
</t>
        </r>
      </text>
    </comment>
    <comment ref="T39" authorId="0">
      <text>
        <r>
          <rPr>
            <sz val="11"/>
            <rFont val="Arial"/>
            <family val="0"/>
          </rPr>
          <t xml:space="preserve">Notizen zur Gesundheit (Kratzen im Hals etc.)
Kontextmenü -&gt; Kommentare bearbeiten
-----------------------------------
</t>
        </r>
      </text>
    </comment>
    <comment ref="B38" authorId="0">
      <text>
        <r>
          <rPr>
            <sz val="11"/>
            <rFont val="Arial"/>
            <family val="0"/>
          </rPr>
          <t>Datum des Hauptwettkampfes:
Bitte im nebenstehenden Feld das Datum des Hauptwettkampfes eingeben. Alle anderen Datumsfelder errechnen sich dann automatisch.
Bitte achten Sie darauf, die jeweils aktuelle Fassung dieses Trainingsplans bei www.x-athlon.de zu laden.</t>
        </r>
      </text>
    </comment>
    <comment ref="R26"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26" authorId="0">
      <text>
        <r>
          <rPr>
            <sz val="11"/>
            <rFont val="Arial"/>
            <family val="0"/>
          </rPr>
          <t xml:space="preserve">Hier Erfolge notieren (ansteigende Form etc.)
Kontextmenü -&gt; Kommentare bearbeiten
-----------------------------------
</t>
        </r>
      </text>
    </comment>
    <comment ref="T26" authorId="0">
      <text>
        <r>
          <rPr>
            <sz val="11"/>
            <rFont val="Arial"/>
            <family val="0"/>
          </rPr>
          <t xml:space="preserve">Notizen zur Gesundheit (Kratzen im Hals etc.)
Kontextmenü -&gt; Kommentare bearbeiten
-----------------------------------
</t>
        </r>
      </text>
    </comment>
    <comment ref="G32" authorId="0">
      <text>
        <r>
          <rPr>
            <sz val="11"/>
            <rFont val="Arial"/>
            <family val="0"/>
          </rPr>
          <t>Ausführung der Einheit:
Wie im Wettkampf: Im See mit Neo
Einschwimmen
6x 90 Sekunden GA4 mit 60 Sekunden Pause
einige Minuten locker
20 Minuten im geplanten Wettkampftempo
Übungen zur Orientierung und Zuglänge</t>
        </r>
      </text>
    </comment>
    <comment ref="M33" authorId="0">
      <text>
        <r>
          <rPr>
            <sz val="11"/>
            <rFont val="Arial"/>
            <family val="0"/>
          </rPr>
          <t>Ausführung der Einheit:
15 Minuten locker, dann 
5x 90 Sekunden GA4 mit Pause 3 min. Pausen locker traben oder gehen/traben.
Auslaufen.</t>
        </r>
      </text>
    </comment>
    <comment ref="G34" authorId="0">
      <text>
        <r>
          <rPr>
            <sz val="11"/>
            <rFont val="Arial"/>
            <family val="0"/>
          </rPr>
          <t>Ausführung der Einheit:
Wie im Wettkampf: Im See mit Neo
Einschwimmen
lockere Einheit nach Gefühl.</t>
        </r>
      </text>
    </comment>
    <comment ref="J34" authorId="1">
      <text>
        <r>
          <rPr>
            <sz val="11"/>
            <rFont val="Arial"/>
            <family val="0"/>
          </rPr>
          <t xml:space="preserve">Ausführung der Einheit: 
Locker einfahren.
4x 90 Sekunden GA4. Pausen nach Gefühl.
Ausfahren.
</t>
        </r>
      </text>
    </comment>
    <comment ref="J35" authorId="1">
      <text>
        <r>
          <rPr>
            <sz val="11"/>
            <rFont val="Arial"/>
            <family val="0"/>
          </rPr>
          <t>Ausführung der Einheit: 
Einfahren
2x 90 Sekunden GA4, Pause nach Gefühl
Ausfahren</t>
        </r>
      </text>
    </comment>
    <comment ref="M35" authorId="0">
      <text>
        <r>
          <rPr>
            <sz val="11"/>
            <rFont val="Arial"/>
            <family val="0"/>
          </rPr>
          <t>Ausführung der Einheit:
Koppellauf direkt nach Rad. Keine Hektik, ein paar Minuten Pause spielen keine Rolle. 
Lockerer Lauf, 
Einlaufen
2x 90 Sekunden GA4, 
auslaufen.</t>
        </r>
      </text>
    </comment>
    <comment ref="G35" authorId="0">
      <text>
        <r>
          <rPr>
            <sz val="11"/>
            <rFont val="Arial"/>
            <family val="0"/>
          </rPr>
          <t>Ausführung der Einheit:
Wie im Wettkampf: Im See mit Neo
Einschwimmen
lockere Einheit nach Gefühl.
Einheit nur optional. Im Zweifel streichen.</t>
        </r>
      </text>
    </comment>
    <comment ref="G37" authorId="0">
      <text>
        <r>
          <rPr>
            <sz val="11"/>
            <rFont val="Arial"/>
            <family val="0"/>
          </rPr>
          <t>Ausführung der Einheit:
Wie im Wettkampf: Im See mit Neo
Einschwimmen
lockere Einheit nach Gefühl.</t>
        </r>
      </text>
    </comment>
    <comment ref="J37" authorId="1">
      <text>
        <r>
          <rPr>
            <sz val="11"/>
            <rFont val="Arial"/>
            <family val="0"/>
          </rPr>
          <t>Ausführung der Einheit: 
Einfahren
3-4x 30 Sekunden GA4, Pause nach Gefühl
Ausfahren</t>
        </r>
      </text>
    </comment>
    <comment ref="M37" authorId="0">
      <text>
        <r>
          <rPr>
            <sz val="11"/>
            <rFont val="Arial"/>
            <family val="0"/>
          </rPr>
          <t>Ausführung der Einheit:
Koppellauf direkt nach Rad. Keine Hektik, ein paar Minuten Pause spielen keine Rolle. 
Lockerer Lauf, 
Einlaufen
3-4x 30 Sekunden GA4, 
auslaufen.</t>
        </r>
      </text>
    </comment>
    <comment ref="A44" authorId="1">
      <text>
        <r>
          <rPr>
            <b/>
            <sz val="9"/>
            <rFont val="Geneva"/>
            <family val="0"/>
          </rPr>
          <t>Dieser Trainingsplan ist frei veränderbar. Er kann mit MS Excel auf die eigenen Bedürfnisse angepasst werden.
Alle Rechte vorbehalten. 
www.triathlon-szene.de</t>
        </r>
      </text>
    </comment>
    <comment ref="J21" authorId="1">
      <text>
        <r>
          <rPr>
            <sz val="11"/>
            <rFont val="Arial"/>
            <family val="0"/>
          </rPr>
          <t xml:space="preserve">Ausführung der Einheit: "Wettkampftraning"
45 Minuten Einfahren
Der Rest im Wettkampftempo.
Wichtig:
- Verpflegung: von der Menge wie im Wettkampf! Auf dem Rad bereits die Weichen stellen für einen starken Koppellauf. 
- Wenn die Beine noch müde sind, nur locker fahren oder pausieren. </t>
        </r>
      </text>
    </comment>
    <comment ref="M21" authorId="0">
      <text>
        <r>
          <rPr>
            <sz val="11"/>
            <rFont val="Arial"/>
            <family val="0"/>
          </rPr>
          <t>Ausführung der Einheit:
Koppellauf direkt nach Rad. Keine Hektik, ein paar Minuten Pause spielen keine Rolle. Bereitgestelltes Energiegetränk, Bananen etc. verzehren, dazu eine Banane oder ein Gel in die Faust und locker los!
Erste Hälfte locker im GA1, zweite Hälfte mit Gefühl steigern bis GA3. Tempofinish im GA4. Kurz auslaufen. 
Wichtig:
- stark finishen! Beurteilt die gesamte Koppeleinheit danach, wie gut Ihr am Schluss gelaufen seid (ob Ihr Euch stark gefühlt habt, wie die Ernährung geklappt hat etc.). Wer beim Laufen eingeht, analysiert abends kritisch die gewählte Radpace und die Kalorienaufnahme.
Trainingsziele: Kraftausdauer Rad, Ausdauer Lauf, Pacing (Selbsteinschätzung), Nahrungsaufnahme. Alle 4 Punkte sind gleich wichtig für das Wettkampfergebnis.</t>
        </r>
      </text>
    </comment>
    <comment ref="G22" authorId="0">
      <text>
        <r>
          <rPr>
            <sz val="11"/>
            <rFont val="Arial"/>
            <family val="0"/>
          </rPr>
          <t>Schwimmprogramme zur Verbesserung der Kraftausdauer unter 
http://www.x-athlon.de/index.php?option=com_content&amp;task=view&amp;id=130&amp;Itemid=49</t>
        </r>
      </text>
    </comment>
    <comment ref="G24" authorId="0">
      <text>
        <r>
          <rPr>
            <sz val="11"/>
            <rFont val="Arial"/>
            <family val="0"/>
          </rPr>
          <t xml:space="preserve">Schwimmprogramme zur Verbesserung der Ausdauer unter 
http://www.x-athlon.de/index.php?option=com_content&amp;task=view&amp;id=129&amp;Itemid=49
</t>
        </r>
      </text>
    </comment>
    <comment ref="J25" authorId="1">
      <text>
        <r>
          <rPr>
            <sz val="11"/>
            <rFont val="Arial"/>
            <family val="0"/>
          </rPr>
          <t xml:space="preserve">Ausführung der Einheit: "Wettkampftraning"
45 Minuten Einfahren
Die restliche Zeit so viel wie möglich im Renntempo. Nach Gefühl langsamere Abschnitte einbauen. Wenn die schnellen Abschnitte eher Leiden als Lust sind, ist die Belastung zu hoch.
Wichtig:
- Verpflegung: von der Menge wie im Wettkampf! Auf dem Rad bereits die Weichen stellen für einen starken Koppellauf. 
- Wenn die Beine noch müde sind, nur locker fahren oder pausieren. </t>
        </r>
      </text>
    </comment>
    <comment ref="M25" authorId="0">
      <text>
        <r>
          <rPr>
            <sz val="11"/>
            <rFont val="Arial"/>
            <family val="0"/>
          </rPr>
          <t>Ausführung der Einheit:
Koppellauf direkt nach Rad. Keine Hektik, ein paar Minuten Pause spielen keine Rolle. Bereitgestelltes Energiegetränk, Bananen etc. verzehren, dazu eine Banane oder ein Gel in die Faust und locker los!
Erste Hälfte locker im GA1, zweite Hälfte mit Gefühl steigern bis GA3. Tempofinish im GA4. Kurz auslaufen. 
Wichtig:
- stark finishen! Beurteilt die gesamte Koppeleinheit danach, wie gut Ihr am Schluss gelaufen seid (ob Ihr Euch stark gefühlt habt, wie die Ernährung geklappt hat etc.). Wer beim Laufen eingeht, analysiert abends kritisch die gewählte Radpace und die Kalorienaufnahme.
Trainingsziele: Kraftausdauer Rad, Ausdauer Lauf, Pacing (Selbsteinschätzung), Nahrungsaufnahme. Alle 4 Punkte sind gleich wichtig für das Wettkampfergebnis.</t>
        </r>
      </text>
    </comment>
    <comment ref="J7" authorId="1">
      <text>
        <r>
          <rPr>
            <sz val="11"/>
            <rFont val="Arial"/>
            <family val="0"/>
          </rPr>
          <t xml:space="preserve">Ausführung der Einheit: "Wettkampftraning"
45 Minuten Einfahren
Der Rest im Wettkampftempo.
Wichtig:
- Verpflegung: von der Menge wie im Wettkampf! Auf dem Rad bereits die Weichen stellen für einen starken Koppellauf. 
- Wenn die Beine noch müde sind, nur locker fahren oder pausieren. </t>
        </r>
      </text>
    </comment>
    <comment ref="M7" authorId="0">
      <text>
        <r>
          <rPr>
            <sz val="11"/>
            <rFont val="Arial"/>
            <family val="0"/>
          </rPr>
          <t>Ausführung der Einheit:
Koppellauf direkt nach Rad. Keine Hektik, ein paar Minuten Pause spielen keine Rolle. Bereitgestelltes Energiegetränk, Bananen etc. verzehren, dazu eine Banane oder ein Gel in die Faust und locker los!
Erste Hälfte locker im GA1, zweite Hälfte mit Gefühl steigern bis GA3. Tempofinish im GA4. Kurz auslaufen. 
Wichtig:
- stark finishen! Beurteilt die gesamte Koppeleinheit danach, wie gut Ihr am Schluss gelaufen seid (ob Ihr Euch stark gefühlt habt, wie die Ernährung geklappt hat etc.). Wer beim Laufen eingeht, analysiert abends kritisch die gewählte Radpace und die Kalorienaufnahme.
Trainingsziele: Kraftausdauer Rad, Ausdauer Lauf, Pacing (Selbsteinschätzung), Nahrungsaufnahme. Alle 4 Punkte sind gleich wichtig für das Wettkampfergebnis.</t>
        </r>
      </text>
    </comment>
    <comment ref="G8" authorId="0">
      <text>
        <r>
          <rPr>
            <sz val="11"/>
            <rFont val="Arial"/>
            <family val="0"/>
          </rPr>
          <t>Schwimmprogramme zur Verbesserung der Kraftausdauer unter 
http://www.x-athlon.de/index.php?option=com_content&amp;task=view&amp;id=130&amp;Itemid=49</t>
        </r>
      </text>
    </comment>
    <comment ref="G10" authorId="0">
      <text>
        <r>
          <rPr>
            <sz val="11"/>
            <rFont val="Arial"/>
            <family val="0"/>
          </rPr>
          <t xml:space="preserve">Schwimmprogramme zur Verbesserung der Ausdauer unter 
http://www.x-athlon.de/index.php?option=com_content&amp;task=view&amp;id=129&amp;Itemid=49
</t>
        </r>
      </text>
    </comment>
    <comment ref="J11" authorId="1">
      <text>
        <r>
          <rPr>
            <sz val="11"/>
            <rFont val="Arial"/>
            <family val="0"/>
          </rPr>
          <t xml:space="preserve">Ausführung der Einheit: "Wettkampftraning"
45 Minuten Einfahren
Die restliche Zeit so viel wie möglich im Renntempo. Nach Gefühl langsamere Abschnitte einbauen. Wenn die schnellen Abschnitte eher Leiden als Lust sind, ist die Belastung zu hoch.
Wichtig:
- Verpflegung: von der Menge wie im Wettkampf! Auf dem Rad bereits die Weichen stellen für einen starken Koppellauf. 
- Wenn die Beine noch müde sind, nur locker fahren oder pausieren. </t>
        </r>
      </text>
    </comment>
    <comment ref="M11" authorId="0">
      <text>
        <r>
          <rPr>
            <sz val="11"/>
            <rFont val="Arial"/>
            <family val="0"/>
          </rPr>
          <t>Ausführung der Einheit:
Koppellauf direkt nach Rad. Keine Hektik, ein paar Minuten Pause spielen keine Rolle. Bereitgestelltes Energiegetränk, Bananen etc. verzehren, dazu eine Banane oder ein Gel in die Faust und locker los!
Erste Hälfte locker im GA1, zweite Hälfte mit Gefühl steigern bis GA3. Tempofinish im GA4. Kurz auslaufen. 
Wichtig:
- stark finishen! Beurteilt die gesamte Koppeleinheit danach, wie gut Ihr am Schluss gelaufen seid (ob Ihr Euch stark gefühlt habt, wie die Ernährung geklappt hat etc.). Wer beim Laufen eingeht, analysiert abends kritisch die gewählte Radpace und die Kalorienaufnahme.
Trainingsziele: Kraftausdauer Rad, Ausdauer Lauf, Pacing (Selbsteinschätzung), Nahrungsaufnahme. Alle 4 Punkte sind gleich wichtig für das Wettkampfergebnis.</t>
        </r>
      </text>
    </comment>
  </commentList>
</comments>
</file>

<file path=xl/comments7.xml><?xml version="1.0" encoding="utf-8"?>
<comments xmlns="http://schemas.openxmlformats.org/spreadsheetml/2006/main">
  <authors>
    <author>Dirk Beppler</author>
  </authors>
  <commentList>
    <comment ref="C2" authorId="0">
      <text>
        <r>
          <rPr>
            <b/>
            <sz val="9"/>
            <rFont val="Geneva"/>
            <family val="0"/>
          </rPr>
          <t>Hier eintragen, wieviele  Kilometer Ihr in einer Stunden Training durchschnittlich schwimmt.
Wer pro Trainingsstunde 3 km schwimmt, trägt hier "3" ein.
Die Zahl dient nur der groben Orientierung.</t>
        </r>
      </text>
    </comment>
    <comment ref="C3" authorId="0">
      <text>
        <r>
          <rPr>
            <b/>
            <sz val="9"/>
            <rFont val="Geneva"/>
            <family val="0"/>
          </rPr>
          <t>Hier eintragen, wie schnell  Ihr durschnittlich im Training unterwegs seid, gerechnet über eine ganze Woche.
Wer im Wochenschnitt mit 27 km/h fährt, trägt hier "27" ein.
Die Zahl dient nur der groben Orientierung.</t>
        </r>
      </text>
    </comment>
    <comment ref="C4" authorId="0">
      <text>
        <r>
          <rPr>
            <b/>
            <sz val="9"/>
            <rFont val="Geneva"/>
            <family val="0"/>
          </rPr>
          <t>Hier das durchschnittliche Lauftempo eintragen, gerechnet über eine  ganze Woche.
Wer durchschnittlich mit 12 Kilometer pro Stunde bewältigt, trägt hier "12" ein.
Die Zahl dient nur der groben Orientierung.</t>
        </r>
      </text>
    </comment>
  </commentList>
</comments>
</file>

<file path=xl/sharedStrings.xml><?xml version="1.0" encoding="utf-8"?>
<sst xmlns="http://schemas.openxmlformats.org/spreadsheetml/2006/main" count="1579" uniqueCount="84">
  <si>
    <t>Datum</t>
  </si>
  <si>
    <t>Tag</t>
  </si>
  <si>
    <t>Lauf</t>
  </si>
  <si>
    <t>Pace</t>
  </si>
  <si>
    <t>Ausführung</t>
  </si>
  <si>
    <t>Swim</t>
  </si>
  <si>
    <t>Rad</t>
  </si>
  <si>
    <t>Mo</t>
  </si>
  <si>
    <t>Di</t>
  </si>
  <si>
    <t>Mi</t>
  </si>
  <si>
    <t>Do</t>
  </si>
  <si>
    <t>Fr</t>
  </si>
  <si>
    <t>So</t>
  </si>
  <si>
    <t>Sa</t>
  </si>
  <si>
    <t>Schwimmen</t>
  </si>
  <si>
    <t>Radfahren</t>
  </si>
  <si>
    <t>Laufen</t>
  </si>
  <si>
    <t>Stunden</t>
  </si>
  <si>
    <t>Kilometer</t>
  </si>
  <si>
    <t>Ausgleichsfaktoren:</t>
  </si>
  <si>
    <t>Tempo GA1 in km/h</t>
  </si>
  <si>
    <t>Kraft</t>
  </si>
  <si>
    <t>Periode</t>
  </si>
  <si>
    <t>Wochenziele</t>
  </si>
  <si>
    <t>Ausdauer</t>
  </si>
  <si>
    <t>Speedskills</t>
  </si>
  <si>
    <t>Testprotokoll</t>
  </si>
  <si>
    <t>Periode:</t>
  </si>
  <si>
    <t>Schwimmen 500m:</t>
  </si>
  <si>
    <t>Lauf CP20:</t>
  </si>
  <si>
    <t>Woche:</t>
  </si>
  <si>
    <t>Puls</t>
  </si>
  <si>
    <t>Zeit</t>
  </si>
  <si>
    <t>100 m</t>
  </si>
  <si>
    <t>Sollstunden</t>
  </si>
  <si>
    <t>SUM</t>
  </si>
  <si>
    <t>Probleme</t>
  </si>
  <si>
    <t>Erfolge</t>
  </si>
  <si>
    <t>Gesundheit</t>
  </si>
  <si>
    <t>» Forum</t>
  </si>
  <si>
    <t>» Magazin</t>
  </si>
  <si>
    <t>Wochensummen:</t>
  </si>
  <si>
    <t>Die unten stehen den Zahlen nicht verändern!</t>
  </si>
  <si>
    <t>Test</t>
  </si>
  <si>
    <t>&lt; GA 3  &gt;</t>
  </si>
  <si>
    <t>&lt; GA 1  &gt;</t>
  </si>
  <si>
    <t>&lt; GA 2  &gt;</t>
  </si>
  <si>
    <t>&lt; GA 4  &gt;</t>
  </si>
  <si>
    <t>Puls Bike</t>
  </si>
  <si>
    <t>&lt; Schwelle  &gt;</t>
  </si>
  <si>
    <t>&lt; Anaerob &gt;</t>
  </si>
  <si>
    <t>Bike CP30</t>
  </si>
  <si>
    <t>Puls Lauf</t>
  </si>
  <si>
    <t>Hinweis</t>
  </si>
  <si>
    <t>Dauerlauf</t>
  </si>
  <si>
    <t>1;3</t>
  </si>
  <si>
    <t>BASE 3</t>
  </si>
  <si>
    <t>BASE 1</t>
  </si>
  <si>
    <t>BASE 2</t>
  </si>
  <si>
    <t>BUILD 1</t>
  </si>
  <si>
    <t>BUILD 2</t>
  </si>
  <si>
    <t>PEAK 1</t>
  </si>
  <si>
    <t>PEAK 2</t>
  </si>
  <si>
    <t>Musk. Ausd.</t>
  </si>
  <si>
    <t>Maximalkraftphase</t>
  </si>
  <si>
    <t>Erhaltungsphase</t>
  </si>
  <si>
    <t>Flach</t>
  </si>
  <si>
    <t>RACE</t>
  </si>
  <si>
    <t>Rolle</t>
  </si>
  <si>
    <t>locker</t>
  </si>
  <si>
    <t>(klick)</t>
  </si>
  <si>
    <t>1;4</t>
  </si>
  <si>
    <t>WK-Training</t>
  </si>
  <si>
    <t>1;2/3</t>
  </si>
  <si>
    <t>1,2,4</t>
  </si>
  <si>
    <t>Kraftausdauer</t>
  </si>
  <si>
    <t>Legende unter http://www.triathlon-szene.de/index.php?option=com_content&amp;task=blogcategory&amp;id=19&amp;Itemid=52</t>
  </si>
  <si>
    <t>» Quelle: www.triathlon-szene.de</t>
  </si>
  <si>
    <t>» So werden die Tests durchgeführt</t>
  </si>
  <si>
    <t>Triathlon-Filmarchiv</t>
  </si>
  <si>
    <t>1;3;4</t>
  </si>
  <si>
    <t>TDL</t>
  </si>
  <si>
    <t>Rekom</t>
  </si>
  <si>
    <t>Tempo</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</si>
</sst>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_ _€_-;\-* #,##0_ _€_-;_-* &quot;-&quot;_ _€_-;_-@_-"/>
    <numFmt numFmtId="170" formatCode="_-* #,##0.00&quot; €&quot;_-;\-* #,##0.00&quot; €&quot;_-;_-* &quot;-&quot;??&quot; €&quot;_-;_-@_-"/>
    <numFmt numFmtId="171" formatCode="_-* #,##0.00_ _€_-;\-* #,##0.00_ _€_-;_-* &quot;-&quot;??_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 DM&quot;;\-#,##0&quot; DM&quot;"/>
    <numFmt numFmtId="181" formatCode="#,##0&quot; DM&quot;;[Red]\-#,##0&quot; DM&quot;"/>
    <numFmt numFmtId="182" formatCode="#,##0.00&quot; DM&quot;;\-#,##0.00&quot; DM&quot;"/>
    <numFmt numFmtId="183" formatCode="#,##0.00&quot; DM&quot;;[Red]\-#,##0.00&quot; DM&quot;"/>
    <numFmt numFmtId="184" formatCode="_-* #,##0&quot; DM&quot;_-;\-* #,##0&quot; DM&quot;_-;_-* &quot;-&quot;&quot; DM&quot;_-;_-@_-"/>
    <numFmt numFmtId="185" formatCode="_-* #,##0_ _D_M_-;\-* #,##0_ _D_M_-;_-* &quot;-&quot;_ _D_M_-;_-@_-"/>
    <numFmt numFmtId="186" formatCode="_-* #,##0.00&quot; DM&quot;_-;\-* #,##0.00&quot; DM&quot;_-;_-* &quot;-&quot;??&quot; DM&quot;_-;_-@_-"/>
    <numFmt numFmtId="187" formatCode="_-* #,##0.00_ _D_M_-;\-* #,##0.00_ _D_M_-;_-* &quot;-&quot;??_ _D_M_-;_-@_-"/>
    <numFmt numFmtId="188" formatCode="d/\ mmm"/>
    <numFmt numFmtId="189" formatCode="[h]:mm"/>
    <numFmt numFmtId="190" formatCode="0.0"/>
    <numFmt numFmtId="191" formatCode="0.0000"/>
    <numFmt numFmtId="192" formatCode="h"/>
    <numFmt numFmtId="193" formatCode="[hh]"/>
  </numFmts>
  <fonts count="21">
    <font>
      <sz val="9"/>
      <name val="Geneva"/>
      <family val="0"/>
    </font>
    <font>
      <b/>
      <sz val="9"/>
      <name val="Geneva"/>
      <family val="0"/>
    </font>
    <font>
      <i/>
      <sz val="9"/>
      <name val="Geneva"/>
      <family val="0"/>
    </font>
    <font>
      <b/>
      <i/>
      <sz val="9"/>
      <name val="Geneva"/>
      <family val="0"/>
    </font>
    <font>
      <u val="single"/>
      <sz val="9"/>
      <color indexed="12"/>
      <name val="Geneva"/>
      <family val="0"/>
    </font>
    <font>
      <u val="single"/>
      <sz val="9"/>
      <color indexed="36"/>
      <name val="Geneva"/>
      <family val="0"/>
    </font>
    <font>
      <sz val="8"/>
      <name val="Geneva"/>
      <family val="0"/>
    </font>
    <font>
      <b/>
      <sz val="10"/>
      <name val="Arial"/>
      <family val="0"/>
    </font>
    <font>
      <sz val="10"/>
      <name val="Arial"/>
      <family val="0"/>
    </font>
    <font>
      <sz val="9"/>
      <name val="Arial"/>
      <family val="0"/>
    </font>
    <font>
      <b/>
      <sz val="9"/>
      <name val="Arial"/>
      <family val="0"/>
    </font>
    <font>
      <b/>
      <sz val="11"/>
      <name val="Arial"/>
      <family val="0"/>
    </font>
    <font>
      <b/>
      <sz val="12"/>
      <name val="Arial"/>
      <family val="0"/>
    </font>
    <font>
      <sz val="11"/>
      <name val="Arial"/>
      <family val="0"/>
    </font>
    <font>
      <u val="single"/>
      <sz val="9"/>
      <color indexed="12"/>
      <name val="Arial"/>
      <family val="0"/>
    </font>
    <font>
      <sz val="1"/>
      <name val="Verdana"/>
      <family val="0"/>
    </font>
    <font>
      <sz val="8"/>
      <name val="Verdana"/>
      <family val="0"/>
    </font>
    <font>
      <sz val="10"/>
      <color indexed="8"/>
      <name val="Arial"/>
      <family val="0"/>
    </font>
    <font>
      <sz val="10"/>
      <color indexed="51"/>
      <name val="Arial"/>
      <family val="0"/>
    </font>
    <font>
      <b/>
      <sz val="12"/>
      <color indexed="10"/>
      <name val="Arial"/>
      <family val="0"/>
    </font>
    <font>
      <b/>
      <sz val="8"/>
      <name val="Geneva"/>
      <family val="2"/>
    </font>
  </fonts>
  <fills count="14">
    <fill>
      <patternFill/>
    </fill>
    <fill>
      <patternFill patternType="gray125"/>
    </fill>
    <fill>
      <patternFill patternType="solid">
        <fgColor indexed="45"/>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indexed="14"/>
        <bgColor indexed="64"/>
      </patternFill>
    </fill>
    <fill>
      <patternFill patternType="solid">
        <fgColor indexed="55"/>
        <bgColor indexed="64"/>
      </patternFill>
    </fill>
    <fill>
      <patternFill patternType="solid">
        <fgColor indexed="41"/>
        <bgColor indexed="64"/>
      </patternFill>
    </fill>
    <fill>
      <patternFill patternType="solid">
        <fgColor indexed="46"/>
        <bgColor indexed="64"/>
      </patternFill>
    </fill>
    <fill>
      <patternFill patternType="solid">
        <fgColor indexed="43"/>
        <bgColor indexed="64"/>
      </patternFill>
    </fill>
    <fill>
      <patternFill patternType="solid">
        <fgColor indexed="9"/>
        <bgColor indexed="64"/>
      </patternFill>
    </fill>
    <fill>
      <patternFill patternType="solid">
        <fgColor indexed="51"/>
        <bgColor indexed="64"/>
      </patternFill>
    </fill>
    <fill>
      <patternFill patternType="solid">
        <fgColor indexed="9"/>
        <bgColor indexed="64"/>
      </patternFill>
    </fill>
  </fills>
  <borders count="28">
    <border>
      <left/>
      <right/>
      <top/>
      <bottom/>
      <diagonal/>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color indexed="8"/>
      </left>
      <right style="thin"/>
      <top style="medium">
        <color indexed="8"/>
      </top>
      <bottom style="medium">
        <color indexed="8"/>
      </bottom>
    </border>
    <border>
      <left style="thin"/>
      <right style="thin"/>
      <top style="medium">
        <color indexed="8"/>
      </top>
      <bottom style="medium">
        <color indexed="8"/>
      </bottom>
    </border>
    <border>
      <left style="thin"/>
      <right style="medium">
        <color indexed="8"/>
      </right>
      <top style="medium">
        <color indexed="8"/>
      </top>
      <bottom style="medium">
        <color indexed="8"/>
      </bottom>
    </border>
    <border>
      <left style="medium">
        <color indexed="8"/>
      </left>
      <right style="thin"/>
      <top style="medium"/>
      <bottom style="medium"/>
    </border>
    <border>
      <left style="thick"/>
      <right style="thin"/>
      <top style="thick"/>
      <bottom style="thick"/>
    </border>
    <border>
      <left style="thin"/>
      <right style="thin"/>
      <top style="thick"/>
      <bottom style="thick"/>
    </border>
    <border>
      <left style="thin"/>
      <right style="thick"/>
      <top style="thick"/>
      <bottom style="thick"/>
    </border>
    <border>
      <left>
        <color indexed="63"/>
      </left>
      <right style="thin"/>
      <top style="thick"/>
      <bottom style="thick"/>
    </border>
    <border>
      <left style="thin"/>
      <right style="thin"/>
      <top style="thick"/>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cellStyleXfs>
  <cellXfs count="181">
    <xf numFmtId="0" fontId="0" fillId="0" borderId="0" xfId="0" applyAlignment="1">
      <alignment/>
    </xf>
    <xf numFmtId="0" fontId="7" fillId="2" borderId="1" xfId="0" applyFont="1" applyFill="1" applyBorder="1" applyAlignment="1">
      <alignment/>
    </xf>
    <xf numFmtId="0" fontId="7" fillId="2" borderId="2" xfId="0" applyFont="1" applyFill="1" applyBorder="1" applyAlignment="1">
      <alignment/>
    </xf>
    <xf numFmtId="0" fontId="7" fillId="2" borderId="3" xfId="0" applyFont="1" applyFill="1" applyBorder="1" applyAlignment="1">
      <alignment/>
    </xf>
    <xf numFmtId="0" fontId="9" fillId="3" borderId="0" xfId="0" applyFont="1" applyFill="1" applyAlignment="1">
      <alignment/>
    </xf>
    <xf numFmtId="188" fontId="9" fillId="3" borderId="0" xfId="0" applyNumberFormat="1" applyFont="1" applyFill="1" applyAlignment="1">
      <alignment/>
    </xf>
    <xf numFmtId="0" fontId="10" fillId="3" borderId="4" xfId="0" applyFont="1" applyFill="1" applyBorder="1" applyAlignment="1">
      <alignment/>
    </xf>
    <xf numFmtId="0" fontId="9" fillId="3" borderId="4" xfId="0" applyFont="1" applyFill="1" applyBorder="1" applyAlignment="1">
      <alignment/>
    </xf>
    <xf numFmtId="0" fontId="9" fillId="0" borderId="5" xfId="0" applyFont="1" applyBorder="1" applyAlignment="1">
      <alignment/>
    </xf>
    <xf numFmtId="188" fontId="9" fillId="0" borderId="5" xfId="0" applyNumberFormat="1" applyFont="1" applyBorder="1" applyAlignment="1">
      <alignment/>
    </xf>
    <xf numFmtId="20" fontId="10" fillId="4" borderId="6" xfId="0" applyNumberFormat="1" applyFont="1" applyFill="1" applyBorder="1" applyAlignment="1">
      <alignment/>
    </xf>
    <xf numFmtId="0" fontId="9" fillId="4" borderId="6" xfId="0" applyFont="1" applyFill="1" applyBorder="1" applyAlignment="1">
      <alignment/>
    </xf>
    <xf numFmtId="0" fontId="9" fillId="5" borderId="6" xfId="0" applyFont="1" applyFill="1" applyBorder="1" applyAlignment="1">
      <alignment/>
    </xf>
    <xf numFmtId="0" fontId="9" fillId="0" borderId="6" xfId="0" applyFont="1" applyBorder="1" applyAlignment="1">
      <alignment/>
    </xf>
    <xf numFmtId="20" fontId="10" fillId="4" borderId="7" xfId="0" applyNumberFormat="1" applyFont="1" applyFill="1" applyBorder="1" applyAlignment="1">
      <alignment/>
    </xf>
    <xf numFmtId="0" fontId="9" fillId="4" borderId="7" xfId="0" applyFont="1" applyFill="1" applyBorder="1" applyAlignment="1">
      <alignment/>
    </xf>
    <xf numFmtId="20" fontId="10" fillId="4" borderId="5" xfId="0" applyNumberFormat="1" applyFont="1" applyFill="1" applyBorder="1" applyAlignment="1">
      <alignment/>
    </xf>
    <xf numFmtId="0" fontId="9" fillId="4" borderId="5" xfId="0" applyFont="1" applyFill="1" applyBorder="1" applyAlignment="1">
      <alignment/>
    </xf>
    <xf numFmtId="190" fontId="7" fillId="6" borderId="8" xfId="0" applyNumberFormat="1" applyFont="1" applyFill="1" applyBorder="1" applyAlignment="1">
      <alignment/>
    </xf>
    <xf numFmtId="0" fontId="8" fillId="6" borderId="9" xfId="0" applyFont="1" applyFill="1" applyBorder="1" applyAlignment="1">
      <alignment/>
    </xf>
    <xf numFmtId="190" fontId="7" fillId="2" borderId="0" xfId="0" applyNumberFormat="1" applyFont="1" applyFill="1" applyAlignment="1">
      <alignment horizontal="right"/>
    </xf>
    <xf numFmtId="0" fontId="7" fillId="2" borderId="6" xfId="0" applyFont="1" applyFill="1" applyBorder="1" applyAlignment="1">
      <alignment/>
    </xf>
    <xf numFmtId="188" fontId="7" fillId="2" borderId="6" xfId="0" applyNumberFormat="1" applyFont="1" applyFill="1" applyBorder="1" applyAlignment="1">
      <alignment/>
    </xf>
    <xf numFmtId="0" fontId="8" fillId="5" borderId="10" xfId="0" applyFont="1" applyFill="1" applyBorder="1" applyAlignment="1">
      <alignment/>
    </xf>
    <xf numFmtId="189" fontId="8" fillId="5" borderId="4" xfId="0" applyNumberFormat="1" applyFont="1" applyFill="1" applyBorder="1" applyAlignment="1">
      <alignment/>
    </xf>
    <xf numFmtId="193" fontId="8" fillId="5" borderId="4" xfId="0" applyNumberFormat="1" applyFont="1" applyFill="1" applyBorder="1" applyAlignment="1">
      <alignment/>
    </xf>
    <xf numFmtId="0" fontId="8" fillId="7" borderId="1" xfId="0" applyFont="1" applyFill="1" applyBorder="1" applyAlignment="1">
      <alignment/>
    </xf>
    <xf numFmtId="0" fontId="8" fillId="7" borderId="2" xfId="0" applyFont="1" applyFill="1" applyBorder="1" applyAlignment="1">
      <alignment/>
    </xf>
    <xf numFmtId="0" fontId="8" fillId="7" borderId="3" xfId="0" applyFont="1" applyFill="1" applyBorder="1" applyAlignment="1">
      <alignment/>
    </xf>
    <xf numFmtId="0" fontId="8" fillId="5" borderId="11" xfId="0" applyFont="1" applyFill="1" applyBorder="1" applyAlignment="1">
      <alignment/>
    </xf>
    <xf numFmtId="193" fontId="8" fillId="5" borderId="12" xfId="0" applyNumberFormat="1" applyFont="1" applyFill="1" applyBorder="1" applyAlignment="1">
      <alignment/>
    </xf>
    <xf numFmtId="0" fontId="8" fillId="5" borderId="1" xfId="0" applyFont="1" applyFill="1" applyBorder="1" applyAlignment="1">
      <alignment/>
    </xf>
    <xf numFmtId="189" fontId="7" fillId="5" borderId="8" xfId="0" applyNumberFormat="1" applyFont="1" applyFill="1" applyBorder="1" applyAlignment="1">
      <alignment/>
    </xf>
    <xf numFmtId="193" fontId="7" fillId="5" borderId="0" xfId="0" applyNumberFormat="1" applyFont="1" applyFill="1" applyAlignment="1">
      <alignment/>
    </xf>
    <xf numFmtId="190" fontId="8" fillId="5" borderId="0" xfId="0" applyNumberFormat="1" applyFont="1" applyFill="1" applyAlignment="1">
      <alignment/>
    </xf>
    <xf numFmtId="190" fontId="8" fillId="5" borderId="4" xfId="0" applyNumberFormat="1" applyFont="1" applyFill="1" applyBorder="1" applyAlignment="1">
      <alignment/>
    </xf>
    <xf numFmtId="0" fontId="8" fillId="7" borderId="10" xfId="0" applyFont="1" applyFill="1" applyBorder="1" applyAlignment="1">
      <alignment/>
    </xf>
    <xf numFmtId="0" fontId="8" fillId="7" borderId="5" xfId="0" applyFont="1" applyFill="1" applyBorder="1" applyAlignment="1">
      <alignment/>
    </xf>
    <xf numFmtId="0" fontId="8" fillId="7" borderId="13" xfId="0" applyFont="1" applyFill="1" applyBorder="1" applyAlignment="1">
      <alignment/>
    </xf>
    <xf numFmtId="0" fontId="8" fillId="5" borderId="12" xfId="0" applyFont="1" applyFill="1" applyBorder="1" applyAlignment="1">
      <alignment/>
    </xf>
    <xf numFmtId="190" fontId="8" fillId="5" borderId="12" xfId="0" applyNumberFormat="1" applyFont="1" applyFill="1" applyBorder="1" applyAlignment="1">
      <alignment/>
    </xf>
    <xf numFmtId="0" fontId="8" fillId="5" borderId="14" xfId="0" applyFont="1" applyFill="1" applyBorder="1" applyAlignment="1">
      <alignment/>
    </xf>
    <xf numFmtId="20" fontId="10" fillId="8" borderId="6" xfId="0" applyNumberFormat="1" applyFont="1" applyFill="1" applyBorder="1" applyAlignment="1">
      <alignment/>
    </xf>
    <xf numFmtId="0" fontId="9" fillId="8" borderId="6" xfId="0" applyFont="1" applyFill="1" applyBorder="1" applyAlignment="1">
      <alignment/>
    </xf>
    <xf numFmtId="20" fontId="10" fillId="8" borderId="7" xfId="0" applyNumberFormat="1" applyFont="1" applyFill="1" applyBorder="1" applyAlignment="1">
      <alignment/>
    </xf>
    <xf numFmtId="0" fontId="9" fillId="8" borderId="7" xfId="0" applyFont="1" applyFill="1" applyBorder="1" applyAlignment="1">
      <alignment/>
    </xf>
    <xf numFmtId="20" fontId="10" fillId="8" borderId="5" xfId="0" applyNumberFormat="1" applyFont="1" applyFill="1" applyBorder="1" applyAlignment="1">
      <alignment/>
    </xf>
    <xf numFmtId="0" fontId="7" fillId="6" borderId="8" xfId="0" applyFont="1" applyFill="1" applyBorder="1" applyAlignment="1">
      <alignment/>
    </xf>
    <xf numFmtId="20" fontId="10" fillId="2" borderId="6" xfId="0" applyNumberFormat="1" applyFont="1" applyFill="1" applyBorder="1" applyAlignment="1">
      <alignment/>
    </xf>
    <xf numFmtId="0" fontId="7" fillId="2" borderId="6" xfId="0" applyFont="1" applyFill="1" applyBorder="1" applyAlignment="1">
      <alignment horizontal="right"/>
    </xf>
    <xf numFmtId="0" fontId="9" fillId="5" borderId="6" xfId="0" applyFont="1" applyFill="1" applyBorder="1" applyAlignment="1">
      <alignment horizontal="center"/>
    </xf>
    <xf numFmtId="0" fontId="9" fillId="5" borderId="5" xfId="0" applyFont="1" applyFill="1" applyBorder="1" applyAlignment="1">
      <alignment horizontal="center"/>
    </xf>
    <xf numFmtId="0" fontId="9" fillId="2" borderId="6" xfId="0" applyFont="1" applyFill="1" applyBorder="1" applyAlignment="1">
      <alignment/>
    </xf>
    <xf numFmtId="188" fontId="9" fillId="4" borderId="5" xfId="0" applyNumberFormat="1" applyFont="1" applyFill="1" applyBorder="1" applyAlignment="1">
      <alignment/>
    </xf>
    <xf numFmtId="0" fontId="11" fillId="6" borderId="15" xfId="0" applyFont="1" applyFill="1" applyBorder="1" applyAlignment="1">
      <alignment/>
    </xf>
    <xf numFmtId="0" fontId="9" fillId="3" borderId="3" xfId="0" applyFont="1" applyFill="1" applyBorder="1" applyAlignment="1">
      <alignment/>
    </xf>
    <xf numFmtId="0" fontId="9" fillId="5" borderId="15" xfId="0" applyFont="1" applyFill="1" applyBorder="1" applyAlignment="1">
      <alignment/>
    </xf>
    <xf numFmtId="0" fontId="9" fillId="5" borderId="8" xfId="0" applyFont="1" applyFill="1" applyBorder="1" applyAlignment="1">
      <alignment/>
    </xf>
    <xf numFmtId="0" fontId="9" fillId="5" borderId="9" xfId="0" applyFont="1" applyFill="1" applyBorder="1" applyAlignment="1">
      <alignment/>
    </xf>
    <xf numFmtId="0" fontId="9" fillId="5" borderId="1" xfId="0" applyFont="1" applyFill="1" applyBorder="1" applyAlignment="1">
      <alignment/>
    </xf>
    <xf numFmtId="0" fontId="12" fillId="5" borderId="0" xfId="0" applyFont="1" applyFill="1" applyBorder="1" applyAlignment="1">
      <alignment/>
    </xf>
    <xf numFmtId="0" fontId="9" fillId="5" borderId="0" xfId="0" applyFont="1" applyFill="1" applyBorder="1" applyAlignment="1">
      <alignment/>
    </xf>
    <xf numFmtId="0" fontId="9" fillId="5" borderId="3" xfId="0" applyFont="1" applyFill="1" applyBorder="1" applyAlignment="1">
      <alignment/>
    </xf>
    <xf numFmtId="0" fontId="10" fillId="5" borderId="11" xfId="0" applyFont="1" applyFill="1" applyBorder="1" applyAlignment="1">
      <alignment/>
    </xf>
    <xf numFmtId="0" fontId="11" fillId="6" borderId="8" xfId="0" applyFont="1" applyFill="1" applyBorder="1" applyAlignment="1">
      <alignment/>
    </xf>
    <xf numFmtId="0" fontId="11" fillId="6" borderId="9" xfId="0" applyFont="1" applyFill="1" applyBorder="1" applyAlignment="1">
      <alignment/>
    </xf>
    <xf numFmtId="0" fontId="9" fillId="2" borderId="11" xfId="0" applyFont="1" applyFill="1" applyBorder="1" applyAlignment="1">
      <alignment/>
    </xf>
    <xf numFmtId="1" fontId="9" fillId="9" borderId="12" xfId="0" applyNumberFormat="1" applyFont="1" applyFill="1" applyBorder="1" applyAlignment="1">
      <alignment/>
    </xf>
    <xf numFmtId="45" fontId="9" fillId="2" borderId="14" xfId="0" applyNumberFormat="1" applyFont="1" applyFill="1" applyBorder="1" applyAlignment="1">
      <alignment/>
    </xf>
    <xf numFmtId="0" fontId="12" fillId="5" borderId="8" xfId="0" applyFont="1" applyFill="1" applyBorder="1" applyAlignment="1">
      <alignment/>
    </xf>
    <xf numFmtId="16" fontId="12" fillId="5" borderId="8" xfId="0" applyNumberFormat="1" applyFont="1" applyFill="1" applyBorder="1" applyAlignment="1">
      <alignment/>
    </xf>
    <xf numFmtId="0" fontId="11" fillId="4" borderId="14" xfId="0" applyFont="1" applyFill="1" applyBorder="1" applyAlignment="1">
      <alignment/>
    </xf>
    <xf numFmtId="45" fontId="11" fillId="4" borderId="14" xfId="0" applyNumberFormat="1" applyFont="1" applyFill="1" applyBorder="1" applyAlignment="1">
      <alignment/>
    </xf>
    <xf numFmtId="0" fontId="11" fillId="5" borderId="11" xfId="0" applyFont="1" applyFill="1" applyBorder="1" applyAlignment="1">
      <alignment/>
    </xf>
    <xf numFmtId="1" fontId="9" fillId="2" borderId="11" xfId="0" applyNumberFormat="1" applyFont="1" applyFill="1" applyBorder="1" applyAlignment="1">
      <alignment/>
    </xf>
    <xf numFmtId="1" fontId="9" fillId="9" borderId="11" xfId="0" applyNumberFormat="1" applyFont="1" applyFill="1" applyBorder="1" applyAlignment="1">
      <alignment/>
    </xf>
    <xf numFmtId="0" fontId="10" fillId="5" borderId="10" xfId="0" applyFont="1" applyFill="1" applyBorder="1" applyAlignment="1">
      <alignment/>
    </xf>
    <xf numFmtId="0" fontId="10" fillId="5" borderId="6" xfId="0" applyFont="1" applyFill="1" applyBorder="1" applyAlignment="1">
      <alignment/>
    </xf>
    <xf numFmtId="0" fontId="9" fillId="2" borderId="10" xfId="0" applyFont="1" applyFill="1" applyBorder="1" applyAlignment="1">
      <alignment/>
    </xf>
    <xf numFmtId="45" fontId="9" fillId="2" borderId="13" xfId="0" applyNumberFormat="1" applyFont="1" applyFill="1" applyBorder="1" applyAlignment="1">
      <alignment/>
    </xf>
    <xf numFmtId="0" fontId="9" fillId="4" borderId="0" xfId="0" applyFont="1" applyFill="1" applyAlignment="1">
      <alignment/>
    </xf>
    <xf numFmtId="190" fontId="9" fillId="4" borderId="0" xfId="0" applyNumberFormat="1" applyFont="1" applyFill="1" applyAlignment="1">
      <alignment/>
    </xf>
    <xf numFmtId="0" fontId="9" fillId="3" borderId="8" xfId="0" applyFont="1" applyFill="1" applyBorder="1" applyAlignment="1">
      <alignment/>
    </xf>
    <xf numFmtId="188" fontId="9" fillId="3" borderId="8" xfId="0" applyNumberFormat="1" applyFont="1" applyFill="1" applyBorder="1" applyAlignment="1">
      <alignment/>
    </xf>
    <xf numFmtId="0" fontId="10" fillId="3" borderId="8" xfId="0" applyFont="1" applyFill="1" applyBorder="1" applyAlignment="1">
      <alignment/>
    </xf>
    <xf numFmtId="190" fontId="9" fillId="3" borderId="8" xfId="0" applyNumberFormat="1" applyFont="1" applyFill="1" applyBorder="1" applyAlignment="1">
      <alignment/>
    </xf>
    <xf numFmtId="0" fontId="14" fillId="3" borderId="0" xfId="18" applyFont="1" applyFill="1" applyAlignment="1">
      <alignment/>
    </xf>
    <xf numFmtId="190" fontId="9" fillId="3" borderId="0" xfId="0" applyNumberFormat="1" applyFont="1" applyFill="1" applyAlignment="1">
      <alignment/>
    </xf>
    <xf numFmtId="0" fontId="14" fillId="3" borderId="0" xfId="18" applyFont="1" applyFill="1" applyAlignment="1">
      <alignment horizontal="right"/>
    </xf>
    <xf numFmtId="0" fontId="10" fillId="3" borderId="0" xfId="0" applyFont="1" applyFill="1" applyAlignment="1">
      <alignment/>
    </xf>
    <xf numFmtId="0" fontId="9" fillId="2" borderId="6" xfId="0" applyFont="1" applyFill="1" applyBorder="1" applyAlignment="1">
      <alignment horizontal="right"/>
    </xf>
    <xf numFmtId="0" fontId="9" fillId="2" borderId="6" xfId="0" applyFont="1" applyFill="1" applyBorder="1" applyAlignment="1">
      <alignment horizontal="center"/>
    </xf>
    <xf numFmtId="0" fontId="7" fillId="3" borderId="0" xfId="0" applyFont="1" applyFill="1" applyAlignment="1">
      <alignment/>
    </xf>
    <xf numFmtId="0" fontId="12" fillId="2" borderId="6" xfId="0" applyFont="1" applyFill="1" applyBorder="1" applyAlignment="1">
      <alignment horizontal="right"/>
    </xf>
    <xf numFmtId="0" fontId="12" fillId="2" borderId="6" xfId="0" applyFont="1" applyFill="1" applyBorder="1" applyAlignment="1">
      <alignment/>
    </xf>
    <xf numFmtId="0" fontId="12" fillId="2" borderId="6" xfId="0" applyFont="1" applyFill="1" applyBorder="1" applyAlignment="1">
      <alignment horizontal="center"/>
    </xf>
    <xf numFmtId="1" fontId="9" fillId="8" borderId="6" xfId="0" applyNumberFormat="1" applyFont="1" applyFill="1" applyBorder="1" applyAlignment="1">
      <alignment horizontal="center"/>
    </xf>
    <xf numFmtId="1" fontId="9" fillId="4" borderId="6" xfId="0" applyNumberFormat="1" applyFont="1" applyFill="1" applyBorder="1" applyAlignment="1">
      <alignment horizontal="center"/>
    </xf>
    <xf numFmtId="1" fontId="10" fillId="4" borderId="6" xfId="0" applyNumberFormat="1" applyFont="1" applyFill="1" applyBorder="1" applyAlignment="1">
      <alignment horizontal="center"/>
    </xf>
    <xf numFmtId="1" fontId="9" fillId="4" borderId="7" xfId="0" applyNumberFormat="1" applyFont="1" applyFill="1" applyBorder="1" applyAlignment="1">
      <alignment horizontal="center"/>
    </xf>
    <xf numFmtId="1" fontId="9" fillId="8" borderId="7" xfId="0" applyNumberFormat="1" applyFont="1" applyFill="1" applyBorder="1" applyAlignment="1">
      <alignment horizontal="center"/>
    </xf>
    <xf numFmtId="1" fontId="9" fillId="8" borderId="5" xfId="0" applyNumberFormat="1" applyFont="1" applyFill="1" applyBorder="1" applyAlignment="1">
      <alignment horizontal="center"/>
    </xf>
    <xf numFmtId="0" fontId="9" fillId="3" borderId="0" xfId="0" applyFont="1" applyFill="1" applyBorder="1" applyAlignment="1">
      <alignment/>
    </xf>
    <xf numFmtId="1" fontId="9" fillId="4" borderId="6" xfId="0" applyNumberFormat="1" applyFont="1" applyFill="1" applyBorder="1" applyAlignment="1">
      <alignment/>
    </xf>
    <xf numFmtId="1" fontId="9" fillId="4" borderId="7" xfId="0" applyNumberFormat="1" applyFont="1" applyFill="1" applyBorder="1" applyAlignment="1">
      <alignment/>
    </xf>
    <xf numFmtId="0" fontId="8" fillId="6" borderId="8" xfId="0" applyFont="1" applyFill="1" applyBorder="1" applyAlignment="1">
      <alignment/>
    </xf>
    <xf numFmtId="0" fontId="0" fillId="4" borderId="0" xfId="0" applyFill="1" applyAlignment="1">
      <alignment/>
    </xf>
    <xf numFmtId="0" fontId="11" fillId="6" borderId="11" xfId="0" applyFont="1" applyFill="1" applyBorder="1" applyAlignment="1">
      <alignment/>
    </xf>
    <xf numFmtId="0" fontId="17" fillId="7" borderId="1" xfId="0" applyFont="1" applyFill="1" applyBorder="1" applyAlignment="1">
      <alignment/>
    </xf>
    <xf numFmtId="0" fontId="18" fillId="7" borderId="2" xfId="0" applyFont="1" applyFill="1" applyBorder="1" applyAlignment="1">
      <alignment/>
    </xf>
    <xf numFmtId="0" fontId="18" fillId="7" borderId="3" xfId="0" applyFont="1" applyFill="1" applyBorder="1" applyAlignment="1">
      <alignment/>
    </xf>
    <xf numFmtId="0" fontId="17" fillId="7" borderId="2" xfId="0" applyFont="1" applyFill="1" applyBorder="1" applyAlignment="1">
      <alignment/>
    </xf>
    <xf numFmtId="0" fontId="17" fillId="7" borderId="3" xfId="0" applyFont="1" applyFill="1" applyBorder="1" applyAlignment="1">
      <alignment/>
    </xf>
    <xf numFmtId="0" fontId="4" fillId="3" borderId="0" xfId="18" applyFill="1" applyAlignment="1">
      <alignment/>
    </xf>
    <xf numFmtId="20" fontId="10" fillId="10" borderId="6" xfId="0" applyNumberFormat="1" applyFont="1" applyFill="1" applyBorder="1" applyAlignment="1">
      <alignment/>
    </xf>
    <xf numFmtId="1" fontId="9" fillId="10" borderId="6" xfId="0" applyNumberFormat="1" applyFont="1" applyFill="1" applyBorder="1" applyAlignment="1">
      <alignment horizontal="center"/>
    </xf>
    <xf numFmtId="0" fontId="9" fillId="10" borderId="6" xfId="0" applyFont="1" applyFill="1" applyBorder="1" applyAlignment="1">
      <alignment/>
    </xf>
    <xf numFmtId="1" fontId="9" fillId="10" borderId="7" xfId="0" applyNumberFormat="1" applyFont="1" applyFill="1" applyBorder="1" applyAlignment="1">
      <alignment horizontal="center"/>
    </xf>
    <xf numFmtId="0" fontId="9" fillId="10" borderId="7" xfId="0" applyFont="1" applyFill="1" applyBorder="1" applyAlignment="1">
      <alignment/>
    </xf>
    <xf numFmtId="0" fontId="11" fillId="11" borderId="0" xfId="0" applyFont="1" applyFill="1" applyAlignment="1">
      <alignment/>
    </xf>
    <xf numFmtId="0" fontId="9" fillId="11" borderId="0" xfId="0" applyFont="1" applyFill="1" applyAlignment="1">
      <alignment/>
    </xf>
    <xf numFmtId="190" fontId="9" fillId="11" borderId="0" xfId="0" applyNumberFormat="1" applyFont="1" applyFill="1" applyAlignment="1">
      <alignment/>
    </xf>
    <xf numFmtId="20" fontId="10" fillId="4" borderId="14" xfId="0" applyNumberFormat="1" applyFont="1" applyFill="1" applyBorder="1" applyAlignment="1">
      <alignment/>
    </xf>
    <xf numFmtId="1" fontId="9" fillId="4" borderId="5" xfId="0" applyNumberFormat="1" applyFont="1" applyFill="1" applyBorder="1" applyAlignment="1">
      <alignment horizontal="center"/>
    </xf>
    <xf numFmtId="0" fontId="9" fillId="8" borderId="6" xfId="0" applyFont="1" applyFill="1" applyBorder="1" applyAlignment="1">
      <alignment horizontal="center"/>
    </xf>
    <xf numFmtId="0" fontId="9" fillId="8" borderId="11" xfId="0" applyFont="1" applyFill="1" applyBorder="1" applyAlignment="1">
      <alignment horizontal="center"/>
    </xf>
    <xf numFmtId="0" fontId="9" fillId="3" borderId="0" xfId="0" applyFont="1" applyFill="1" applyAlignment="1">
      <alignment horizontal="center"/>
    </xf>
    <xf numFmtId="0" fontId="9" fillId="3" borderId="4" xfId="0" applyFont="1" applyFill="1" applyBorder="1" applyAlignment="1">
      <alignment horizontal="center"/>
    </xf>
    <xf numFmtId="0" fontId="7" fillId="2" borderId="6" xfId="0" applyFont="1" applyFill="1" applyBorder="1" applyAlignment="1">
      <alignment horizontal="center"/>
    </xf>
    <xf numFmtId="0" fontId="9" fillId="8" borderId="15" xfId="0" applyFont="1" applyFill="1" applyBorder="1" applyAlignment="1">
      <alignment horizontal="center"/>
    </xf>
    <xf numFmtId="0" fontId="9" fillId="4" borderId="11" xfId="0" applyFont="1" applyFill="1" applyBorder="1" applyAlignment="1">
      <alignment/>
    </xf>
    <xf numFmtId="20" fontId="10" fillId="12" borderId="16" xfId="0" applyNumberFormat="1" applyFont="1" applyFill="1" applyBorder="1" applyAlignment="1">
      <alignment/>
    </xf>
    <xf numFmtId="1" fontId="9" fillId="12" borderId="17" xfId="0" applyNumberFormat="1" applyFont="1" applyFill="1" applyBorder="1" applyAlignment="1">
      <alignment horizontal="center"/>
    </xf>
    <xf numFmtId="20" fontId="10" fillId="12" borderId="17" xfId="0" applyNumberFormat="1" applyFont="1" applyFill="1" applyBorder="1" applyAlignment="1">
      <alignment/>
    </xf>
    <xf numFmtId="0" fontId="9" fillId="12" borderId="17" xfId="0" applyFont="1" applyFill="1" applyBorder="1" applyAlignment="1">
      <alignment/>
    </xf>
    <xf numFmtId="0" fontId="9" fillId="12" borderId="18" xfId="0" applyFont="1" applyFill="1" applyBorder="1" applyAlignment="1">
      <alignment/>
    </xf>
    <xf numFmtId="20" fontId="10" fillId="4" borderId="19" xfId="0" applyNumberFormat="1" applyFont="1" applyFill="1" applyBorder="1" applyAlignment="1">
      <alignment/>
    </xf>
    <xf numFmtId="1" fontId="9" fillId="4" borderId="20" xfId="0" applyNumberFormat="1" applyFont="1" applyFill="1" applyBorder="1" applyAlignment="1">
      <alignment horizontal="center"/>
    </xf>
    <xf numFmtId="0" fontId="9" fillId="4" borderId="20" xfId="0" applyFont="1" applyFill="1" applyBorder="1" applyAlignment="1">
      <alignment/>
    </xf>
    <xf numFmtId="20" fontId="10" fillId="8" borderId="20" xfId="0" applyNumberFormat="1" applyFont="1" applyFill="1" applyBorder="1" applyAlignment="1">
      <alignment/>
    </xf>
    <xf numFmtId="1" fontId="9" fillId="8" borderId="20" xfId="0" applyNumberFormat="1" applyFont="1" applyFill="1" applyBorder="1" applyAlignment="1">
      <alignment horizontal="center"/>
    </xf>
    <xf numFmtId="0" fontId="9" fillId="8" borderId="21" xfId="0" applyFont="1" applyFill="1" applyBorder="1" applyAlignment="1">
      <alignment/>
    </xf>
    <xf numFmtId="20" fontId="10" fillId="8" borderId="16" xfId="0" applyNumberFormat="1" applyFont="1" applyFill="1" applyBorder="1" applyAlignment="1">
      <alignment/>
    </xf>
    <xf numFmtId="1" fontId="9" fillId="8" borderId="17" xfId="0" applyNumberFormat="1" applyFont="1" applyFill="1" applyBorder="1" applyAlignment="1">
      <alignment horizontal="center"/>
    </xf>
    <xf numFmtId="0" fontId="9" fillId="8" borderId="17" xfId="0" applyFont="1" applyFill="1" applyBorder="1" applyAlignment="1">
      <alignment horizontal="center"/>
    </xf>
    <xf numFmtId="20" fontId="10" fillId="4" borderId="22" xfId="0" applyNumberFormat="1" applyFont="1" applyFill="1" applyBorder="1" applyAlignment="1">
      <alignment/>
    </xf>
    <xf numFmtId="1" fontId="9" fillId="4" borderId="17" xfId="0" applyNumberFormat="1" applyFont="1" applyFill="1" applyBorder="1" applyAlignment="1">
      <alignment horizontal="center"/>
    </xf>
    <xf numFmtId="0" fontId="9" fillId="4" borderId="17" xfId="0" applyFont="1" applyFill="1" applyBorder="1" applyAlignment="1">
      <alignment/>
    </xf>
    <xf numFmtId="20" fontId="10" fillId="8" borderId="17" xfId="0" applyNumberFormat="1" applyFont="1" applyFill="1" applyBorder="1" applyAlignment="1">
      <alignment/>
    </xf>
    <xf numFmtId="0" fontId="9" fillId="8" borderId="18" xfId="0" applyFont="1" applyFill="1" applyBorder="1" applyAlignment="1">
      <alignment/>
    </xf>
    <xf numFmtId="0" fontId="9" fillId="6" borderId="6" xfId="0" applyFont="1" applyFill="1" applyBorder="1" applyAlignment="1">
      <alignment/>
    </xf>
    <xf numFmtId="20" fontId="10" fillId="6" borderId="5" xfId="0" applyNumberFormat="1" applyFont="1" applyFill="1" applyBorder="1" applyAlignment="1">
      <alignment/>
    </xf>
    <xf numFmtId="0" fontId="9" fillId="6" borderId="5" xfId="0" applyFont="1" applyFill="1" applyBorder="1" applyAlignment="1">
      <alignment/>
    </xf>
    <xf numFmtId="188" fontId="12" fillId="6" borderId="5" xfId="0" applyNumberFormat="1" applyFont="1" applyFill="1" applyBorder="1" applyAlignment="1">
      <alignment/>
    </xf>
    <xf numFmtId="0" fontId="19" fillId="3" borderId="3" xfId="0" applyFont="1" applyFill="1" applyBorder="1" applyAlignment="1">
      <alignment/>
    </xf>
    <xf numFmtId="0" fontId="9" fillId="13" borderId="0" xfId="0" applyFont="1" applyFill="1" applyAlignment="1">
      <alignment/>
    </xf>
    <xf numFmtId="190" fontId="9" fillId="13" borderId="0" xfId="0" applyNumberFormat="1" applyFont="1" applyFill="1" applyAlignment="1">
      <alignment/>
    </xf>
    <xf numFmtId="0" fontId="4" fillId="3" borderId="0" xfId="18" applyFill="1" applyAlignment="1">
      <alignment horizontal="right"/>
    </xf>
    <xf numFmtId="20" fontId="10" fillId="10" borderId="23" xfId="0" applyNumberFormat="1" applyFont="1" applyFill="1" applyBorder="1" applyAlignment="1">
      <alignment/>
    </xf>
    <xf numFmtId="1" fontId="9" fillId="10" borderId="24" xfId="0" applyNumberFormat="1" applyFont="1" applyFill="1" applyBorder="1" applyAlignment="1">
      <alignment horizontal="center"/>
    </xf>
    <xf numFmtId="0" fontId="9" fillId="10" borderId="25" xfId="0" applyFont="1" applyFill="1" applyBorder="1" applyAlignment="1">
      <alignment/>
    </xf>
    <xf numFmtId="0" fontId="9" fillId="8" borderId="5" xfId="0" applyFont="1" applyFill="1" applyBorder="1" applyAlignment="1">
      <alignment/>
    </xf>
    <xf numFmtId="20" fontId="10" fillId="10" borderId="26" xfId="0" applyNumberFormat="1" applyFont="1" applyFill="1" applyBorder="1" applyAlignment="1">
      <alignment/>
    </xf>
    <xf numFmtId="0" fontId="9" fillId="10" borderId="24" xfId="0" applyFont="1" applyFill="1" applyBorder="1" applyAlignment="1">
      <alignment/>
    </xf>
    <xf numFmtId="20" fontId="10" fillId="10" borderId="7" xfId="0" applyNumberFormat="1" applyFont="1" applyFill="1" applyBorder="1" applyAlignment="1">
      <alignment/>
    </xf>
    <xf numFmtId="1" fontId="9" fillId="10" borderId="11" xfId="0" applyNumberFormat="1" applyFont="1" applyFill="1" applyBorder="1" applyAlignment="1">
      <alignment horizontal="center"/>
    </xf>
    <xf numFmtId="20" fontId="10" fillId="10" borderId="5" xfId="0" applyNumberFormat="1" applyFont="1" applyFill="1" applyBorder="1" applyAlignment="1">
      <alignment/>
    </xf>
    <xf numFmtId="1" fontId="9" fillId="10" borderId="5" xfId="0" applyNumberFormat="1" applyFont="1" applyFill="1" applyBorder="1" applyAlignment="1">
      <alignment horizontal="center"/>
    </xf>
    <xf numFmtId="0" fontId="9" fillId="10" borderId="5" xfId="0" applyFont="1" applyFill="1" applyBorder="1" applyAlignment="1">
      <alignment/>
    </xf>
    <xf numFmtId="20" fontId="10" fillId="4" borderId="16" xfId="0" applyNumberFormat="1" applyFont="1" applyFill="1" applyBorder="1" applyAlignment="1">
      <alignment/>
    </xf>
    <xf numFmtId="20" fontId="10" fillId="10" borderId="16" xfId="0" applyNumberFormat="1" applyFont="1" applyFill="1" applyBorder="1" applyAlignment="1">
      <alignment/>
    </xf>
    <xf numFmtId="1" fontId="9" fillId="10" borderId="17" xfId="0" applyNumberFormat="1" applyFont="1" applyFill="1" applyBorder="1" applyAlignment="1">
      <alignment horizontal="center"/>
    </xf>
    <xf numFmtId="0" fontId="9" fillId="10" borderId="17" xfId="0" applyFont="1" applyFill="1" applyBorder="1" applyAlignment="1">
      <alignment/>
    </xf>
    <xf numFmtId="20" fontId="10" fillId="10" borderId="17" xfId="0" applyNumberFormat="1" applyFont="1" applyFill="1" applyBorder="1" applyAlignment="1">
      <alignment/>
    </xf>
    <xf numFmtId="0" fontId="9" fillId="10" borderId="18" xfId="0" applyFont="1" applyFill="1" applyBorder="1" applyAlignment="1">
      <alignment/>
    </xf>
    <xf numFmtId="20" fontId="10" fillId="8" borderId="27" xfId="0" applyNumberFormat="1" applyFont="1" applyFill="1" applyBorder="1" applyAlignment="1">
      <alignment/>
    </xf>
    <xf numFmtId="1" fontId="9" fillId="8" borderId="27" xfId="0" applyNumberFormat="1" applyFont="1" applyFill="1" applyBorder="1" applyAlignment="1">
      <alignment horizontal="center"/>
    </xf>
    <xf numFmtId="0" fontId="9" fillId="8" borderId="27" xfId="0" applyFont="1" applyFill="1" applyBorder="1" applyAlignment="1">
      <alignment/>
    </xf>
    <xf numFmtId="0" fontId="4" fillId="11" borderId="0" xfId="18" applyFont="1" applyFill="1" applyAlignment="1">
      <alignment/>
    </xf>
    <xf numFmtId="0" fontId="4" fillId="11" borderId="0" xfId="18" applyFill="1" applyAlignment="1">
      <alignment/>
    </xf>
    <xf numFmtId="0" fontId="4" fillId="13" borderId="0" xfId="18" applyFill="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'BASE 1'!$P$5:$P$11</c:f>
              <c:numCache/>
            </c:numRef>
          </c:val>
        </c:ser>
        <c:axId val="5649367"/>
        <c:axId val="50844304"/>
      </c:barChart>
      <c:dateAx>
        <c:axId val="5649367"/>
        <c:scaling>
          <c:orientation val="minMax"/>
        </c:scaling>
        <c:axPos val="b"/>
        <c:delete val="0"/>
        <c:numFmt formatCode="h:mm" sourceLinked="0"/>
        <c:majorTickMark val="none"/>
        <c:minorTickMark val="none"/>
        <c:tickLblPos val="none"/>
        <c:crossAx val="50844304"/>
        <c:crosses val="autoZero"/>
        <c:auto val="0"/>
        <c:noMultiLvlLbl val="0"/>
      </c:dateAx>
      <c:valAx>
        <c:axId val="50844304"/>
        <c:scaling>
          <c:orientation val="minMax"/>
        </c:scaling>
        <c:axPos val="l"/>
        <c:majorGridlines/>
        <c:delete val="0"/>
        <c:numFmt formatCode="General" sourceLinked="1"/>
        <c:majorTickMark val="out"/>
        <c:minorTickMark val="none"/>
        <c:tickLblPos val="nextTo"/>
        <c:crossAx val="5649367"/>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'BASE 2'!$P$45:$P$51</c:f>
              <c:numCache/>
            </c:numRef>
          </c:val>
        </c:ser>
        <c:axId val="28431713"/>
        <c:axId val="54558826"/>
      </c:barChart>
      <c:dateAx>
        <c:axId val="28431713"/>
        <c:scaling>
          <c:orientation val="minMax"/>
        </c:scaling>
        <c:axPos val="b"/>
        <c:delete val="0"/>
        <c:numFmt formatCode="h:mm" sourceLinked="0"/>
        <c:majorTickMark val="none"/>
        <c:minorTickMark val="none"/>
        <c:tickLblPos val="none"/>
        <c:crossAx val="54558826"/>
        <c:crosses val="autoZero"/>
        <c:auto val="0"/>
        <c:noMultiLvlLbl val="0"/>
      </c:dateAx>
      <c:valAx>
        <c:axId val="54558826"/>
        <c:scaling>
          <c:orientation val="minMax"/>
        </c:scaling>
        <c:axPos val="l"/>
        <c:majorGridlines/>
        <c:delete val="0"/>
        <c:numFmt formatCode="General" sourceLinked="1"/>
        <c:majorTickMark val="out"/>
        <c:minorTickMark val="none"/>
        <c:tickLblPos val="nextTo"/>
        <c:crossAx val="28431713"/>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'BASE 3'!$P$5:$P$11</c:f>
              <c:numCache/>
            </c:numRef>
          </c:val>
        </c:ser>
        <c:axId val="21267387"/>
        <c:axId val="57188756"/>
      </c:barChart>
      <c:dateAx>
        <c:axId val="21267387"/>
        <c:scaling>
          <c:orientation val="minMax"/>
        </c:scaling>
        <c:axPos val="b"/>
        <c:delete val="0"/>
        <c:numFmt formatCode="h:mm" sourceLinked="0"/>
        <c:majorTickMark val="none"/>
        <c:minorTickMark val="none"/>
        <c:tickLblPos val="none"/>
        <c:crossAx val="57188756"/>
        <c:crosses val="autoZero"/>
        <c:auto val="0"/>
        <c:noMultiLvlLbl val="0"/>
      </c:dateAx>
      <c:valAx>
        <c:axId val="57188756"/>
        <c:scaling>
          <c:orientation val="minMax"/>
        </c:scaling>
        <c:axPos val="l"/>
        <c:majorGridlines/>
        <c:delete val="0"/>
        <c:numFmt formatCode="General" sourceLinked="1"/>
        <c:majorTickMark val="out"/>
        <c:minorTickMark val="none"/>
        <c:tickLblPos val="nextTo"/>
        <c:crossAx val="21267387"/>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'BASE 3'!$P$19:$P$25</c:f>
              <c:numCache/>
            </c:numRef>
          </c:val>
        </c:ser>
        <c:axId val="44936757"/>
        <c:axId val="1777630"/>
      </c:barChart>
      <c:dateAx>
        <c:axId val="44936757"/>
        <c:scaling>
          <c:orientation val="minMax"/>
        </c:scaling>
        <c:axPos val="b"/>
        <c:delete val="0"/>
        <c:numFmt formatCode="h:mm" sourceLinked="0"/>
        <c:majorTickMark val="none"/>
        <c:minorTickMark val="none"/>
        <c:tickLblPos val="none"/>
        <c:crossAx val="1777630"/>
        <c:crosses val="autoZero"/>
        <c:auto val="0"/>
        <c:noMultiLvlLbl val="0"/>
      </c:dateAx>
      <c:valAx>
        <c:axId val="1777630"/>
        <c:scaling>
          <c:orientation val="minMax"/>
        </c:scaling>
        <c:axPos val="l"/>
        <c:majorGridlines/>
        <c:delete val="0"/>
        <c:numFmt formatCode="General" sourceLinked="1"/>
        <c:majorTickMark val="out"/>
        <c:minorTickMark val="none"/>
        <c:tickLblPos val="nextTo"/>
        <c:crossAx val="44936757"/>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'BASE 3'!$P$32:$P$38</c:f>
              <c:numCache/>
            </c:numRef>
          </c:val>
        </c:ser>
        <c:axId val="15998671"/>
        <c:axId val="9770312"/>
      </c:barChart>
      <c:dateAx>
        <c:axId val="15998671"/>
        <c:scaling>
          <c:orientation val="minMax"/>
        </c:scaling>
        <c:axPos val="b"/>
        <c:delete val="0"/>
        <c:numFmt formatCode="h:mm" sourceLinked="0"/>
        <c:majorTickMark val="none"/>
        <c:minorTickMark val="none"/>
        <c:tickLblPos val="none"/>
        <c:crossAx val="9770312"/>
        <c:crosses val="autoZero"/>
        <c:auto val="0"/>
        <c:noMultiLvlLbl val="0"/>
      </c:dateAx>
      <c:valAx>
        <c:axId val="9770312"/>
        <c:scaling>
          <c:orientation val="minMax"/>
        </c:scaling>
        <c:axPos val="l"/>
        <c:majorGridlines/>
        <c:delete val="0"/>
        <c:numFmt formatCode="General" sourceLinked="1"/>
        <c:majorTickMark val="out"/>
        <c:minorTickMark val="none"/>
        <c:tickLblPos val="nextTo"/>
        <c:crossAx val="15998671"/>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#REF!</c:f>
              <c:numCache>
                <c:ptCount val="1"/>
                <c:pt idx="0">
                  <c:v>1</c:v>
                </c:pt>
              </c:numCache>
            </c:numRef>
          </c:val>
        </c:ser>
        <c:axId val="20823945"/>
        <c:axId val="53197778"/>
      </c:barChart>
      <c:dateAx>
        <c:axId val="20823945"/>
        <c:scaling>
          <c:orientation val="minMax"/>
        </c:scaling>
        <c:axPos val="b"/>
        <c:delete val="0"/>
        <c:numFmt formatCode="h:mm" sourceLinked="0"/>
        <c:majorTickMark val="none"/>
        <c:minorTickMark val="none"/>
        <c:tickLblPos val="none"/>
        <c:crossAx val="53197778"/>
        <c:crosses val="autoZero"/>
        <c:auto val="0"/>
        <c:noMultiLvlLbl val="0"/>
      </c:dateAx>
      <c:valAx>
        <c:axId val="53197778"/>
        <c:scaling>
          <c:orientation val="minMax"/>
        </c:scaling>
        <c:axPos val="l"/>
        <c:majorGridlines/>
        <c:delete val="0"/>
        <c:numFmt formatCode="General" sourceLinked="1"/>
        <c:majorTickMark val="out"/>
        <c:minorTickMark val="none"/>
        <c:tickLblPos val="nextTo"/>
        <c:crossAx val="20823945"/>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'BASE 3'!$P$45:$P$51</c:f>
              <c:numCache/>
            </c:numRef>
          </c:val>
        </c:ser>
        <c:axId val="9017955"/>
        <c:axId val="14052732"/>
      </c:barChart>
      <c:dateAx>
        <c:axId val="9017955"/>
        <c:scaling>
          <c:orientation val="minMax"/>
        </c:scaling>
        <c:axPos val="b"/>
        <c:delete val="0"/>
        <c:numFmt formatCode="h:mm" sourceLinked="0"/>
        <c:majorTickMark val="none"/>
        <c:minorTickMark val="none"/>
        <c:tickLblPos val="none"/>
        <c:crossAx val="14052732"/>
        <c:crosses val="autoZero"/>
        <c:auto val="0"/>
        <c:noMultiLvlLbl val="0"/>
      </c:dateAx>
      <c:valAx>
        <c:axId val="14052732"/>
        <c:scaling>
          <c:orientation val="minMax"/>
        </c:scaling>
        <c:axPos val="l"/>
        <c:majorGridlines/>
        <c:delete val="0"/>
        <c:numFmt formatCode="General" sourceLinked="1"/>
        <c:majorTickMark val="out"/>
        <c:minorTickMark val="none"/>
        <c:tickLblPos val="nextTo"/>
        <c:crossAx val="9017955"/>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'BUILD 1'!$P$5:$P$11</c:f>
              <c:numCache/>
            </c:numRef>
          </c:val>
        </c:ser>
        <c:axId val="59365725"/>
        <c:axId val="64529478"/>
      </c:barChart>
      <c:dateAx>
        <c:axId val="59365725"/>
        <c:scaling>
          <c:orientation val="minMax"/>
        </c:scaling>
        <c:axPos val="b"/>
        <c:delete val="0"/>
        <c:numFmt formatCode="h:mm" sourceLinked="0"/>
        <c:majorTickMark val="none"/>
        <c:minorTickMark val="none"/>
        <c:tickLblPos val="none"/>
        <c:crossAx val="64529478"/>
        <c:crosses val="autoZero"/>
        <c:auto val="0"/>
        <c:noMultiLvlLbl val="0"/>
      </c:dateAx>
      <c:valAx>
        <c:axId val="64529478"/>
        <c:scaling>
          <c:orientation val="minMax"/>
        </c:scaling>
        <c:axPos val="l"/>
        <c:majorGridlines/>
        <c:delete val="0"/>
        <c:numFmt formatCode="General" sourceLinked="1"/>
        <c:majorTickMark val="out"/>
        <c:minorTickMark val="none"/>
        <c:tickLblPos val="nextTo"/>
        <c:crossAx val="59365725"/>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'BUILD 1'!$P$19:$P$25</c:f>
              <c:numCache/>
            </c:numRef>
          </c:val>
        </c:ser>
        <c:axId val="43894391"/>
        <c:axId val="59505200"/>
      </c:barChart>
      <c:dateAx>
        <c:axId val="43894391"/>
        <c:scaling>
          <c:orientation val="minMax"/>
        </c:scaling>
        <c:axPos val="b"/>
        <c:delete val="0"/>
        <c:numFmt formatCode="h:mm" sourceLinked="0"/>
        <c:majorTickMark val="none"/>
        <c:minorTickMark val="none"/>
        <c:tickLblPos val="none"/>
        <c:crossAx val="59505200"/>
        <c:crosses val="autoZero"/>
        <c:auto val="0"/>
        <c:noMultiLvlLbl val="0"/>
      </c:dateAx>
      <c:valAx>
        <c:axId val="59505200"/>
        <c:scaling>
          <c:orientation val="minMax"/>
        </c:scaling>
        <c:axPos val="l"/>
        <c:majorGridlines/>
        <c:delete val="0"/>
        <c:numFmt formatCode="General" sourceLinked="1"/>
        <c:majorTickMark val="out"/>
        <c:minorTickMark val="none"/>
        <c:tickLblPos val="nextTo"/>
        <c:crossAx val="43894391"/>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'BUILD 1'!$P$32:$P$38</c:f>
              <c:numCache/>
            </c:numRef>
          </c:val>
        </c:ser>
        <c:axId val="65784753"/>
        <c:axId val="55191866"/>
      </c:barChart>
      <c:dateAx>
        <c:axId val="65784753"/>
        <c:scaling>
          <c:orientation val="minMax"/>
        </c:scaling>
        <c:axPos val="b"/>
        <c:delete val="0"/>
        <c:numFmt formatCode="h:mm" sourceLinked="0"/>
        <c:majorTickMark val="none"/>
        <c:minorTickMark val="none"/>
        <c:tickLblPos val="none"/>
        <c:crossAx val="55191866"/>
        <c:crosses val="autoZero"/>
        <c:auto val="0"/>
        <c:noMultiLvlLbl val="0"/>
      </c:dateAx>
      <c:valAx>
        <c:axId val="55191866"/>
        <c:scaling>
          <c:orientation val="minMax"/>
        </c:scaling>
        <c:axPos val="l"/>
        <c:majorGridlines/>
        <c:delete val="0"/>
        <c:numFmt formatCode="General" sourceLinked="1"/>
        <c:majorTickMark val="out"/>
        <c:minorTickMark val="none"/>
        <c:tickLblPos val="nextTo"/>
        <c:crossAx val="65784753"/>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#REF!</c:f>
              <c:numCache>
                <c:ptCount val="1"/>
                <c:pt idx="0">
                  <c:v>1</c:v>
                </c:pt>
              </c:numCache>
            </c:numRef>
          </c:val>
        </c:ser>
        <c:axId val="26964747"/>
        <c:axId val="41356132"/>
      </c:barChart>
      <c:dateAx>
        <c:axId val="26964747"/>
        <c:scaling>
          <c:orientation val="minMax"/>
        </c:scaling>
        <c:axPos val="b"/>
        <c:delete val="0"/>
        <c:numFmt formatCode="h:mm" sourceLinked="0"/>
        <c:majorTickMark val="none"/>
        <c:minorTickMark val="none"/>
        <c:tickLblPos val="none"/>
        <c:crossAx val="41356132"/>
        <c:crosses val="autoZero"/>
        <c:auto val="0"/>
        <c:noMultiLvlLbl val="0"/>
      </c:dateAx>
      <c:valAx>
        <c:axId val="41356132"/>
        <c:scaling>
          <c:orientation val="minMax"/>
        </c:scaling>
        <c:axPos val="l"/>
        <c:majorGridlines/>
        <c:delete val="0"/>
        <c:numFmt formatCode="General" sourceLinked="1"/>
        <c:majorTickMark val="out"/>
        <c:minorTickMark val="none"/>
        <c:tickLblPos val="nextTo"/>
        <c:crossAx val="26964747"/>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'BASE 1'!$P$19:$P$25</c:f>
              <c:numCache/>
            </c:numRef>
          </c:val>
        </c:ser>
        <c:axId val="54945553"/>
        <c:axId val="24747930"/>
      </c:barChart>
      <c:dateAx>
        <c:axId val="54945553"/>
        <c:scaling>
          <c:orientation val="minMax"/>
        </c:scaling>
        <c:axPos val="b"/>
        <c:delete val="0"/>
        <c:numFmt formatCode="h:mm" sourceLinked="0"/>
        <c:majorTickMark val="none"/>
        <c:minorTickMark val="none"/>
        <c:tickLblPos val="none"/>
        <c:crossAx val="24747930"/>
        <c:crosses val="autoZero"/>
        <c:auto val="0"/>
        <c:noMultiLvlLbl val="0"/>
      </c:dateAx>
      <c:valAx>
        <c:axId val="24747930"/>
        <c:scaling>
          <c:orientation val="minMax"/>
        </c:scaling>
        <c:axPos val="l"/>
        <c:majorGridlines/>
        <c:delete val="0"/>
        <c:numFmt formatCode="General" sourceLinked="1"/>
        <c:majorTickMark val="out"/>
        <c:minorTickMark val="none"/>
        <c:tickLblPos val="nextTo"/>
        <c:crossAx val="54945553"/>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'BUILD 1'!$P$45:$P$51</c:f>
              <c:numCache/>
            </c:numRef>
          </c:val>
        </c:ser>
        <c:axId val="36660869"/>
        <c:axId val="61512366"/>
      </c:barChart>
      <c:dateAx>
        <c:axId val="36660869"/>
        <c:scaling>
          <c:orientation val="minMax"/>
        </c:scaling>
        <c:axPos val="b"/>
        <c:delete val="0"/>
        <c:numFmt formatCode="h:mm" sourceLinked="0"/>
        <c:majorTickMark val="none"/>
        <c:minorTickMark val="none"/>
        <c:tickLblPos val="none"/>
        <c:crossAx val="61512366"/>
        <c:crosses val="autoZero"/>
        <c:auto val="0"/>
        <c:noMultiLvlLbl val="0"/>
      </c:dateAx>
      <c:valAx>
        <c:axId val="61512366"/>
        <c:scaling>
          <c:orientation val="minMax"/>
        </c:scaling>
        <c:axPos val="l"/>
        <c:majorGridlines/>
        <c:delete val="0"/>
        <c:numFmt formatCode="General" sourceLinked="1"/>
        <c:majorTickMark val="out"/>
        <c:minorTickMark val="none"/>
        <c:tickLblPos val="nextTo"/>
        <c:crossAx val="36660869"/>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'BUILD 2'!$P$5:$P$11</c:f>
              <c:numCache/>
            </c:numRef>
          </c:val>
        </c:ser>
        <c:axId val="16740383"/>
        <c:axId val="16445720"/>
      </c:barChart>
      <c:dateAx>
        <c:axId val="16740383"/>
        <c:scaling>
          <c:orientation val="minMax"/>
        </c:scaling>
        <c:axPos val="b"/>
        <c:delete val="0"/>
        <c:numFmt formatCode="h:mm" sourceLinked="0"/>
        <c:majorTickMark val="none"/>
        <c:minorTickMark val="none"/>
        <c:tickLblPos val="none"/>
        <c:crossAx val="16445720"/>
        <c:crosses val="autoZero"/>
        <c:auto val="0"/>
        <c:noMultiLvlLbl val="0"/>
      </c:dateAx>
      <c:valAx>
        <c:axId val="16445720"/>
        <c:scaling>
          <c:orientation val="minMax"/>
        </c:scaling>
        <c:axPos val="l"/>
        <c:majorGridlines/>
        <c:delete val="0"/>
        <c:numFmt formatCode="General" sourceLinked="1"/>
        <c:majorTickMark val="out"/>
        <c:minorTickMark val="none"/>
        <c:tickLblPos val="nextTo"/>
        <c:crossAx val="16740383"/>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'BUILD 2'!$P$19:$P$25</c:f>
              <c:numCache/>
            </c:numRef>
          </c:val>
        </c:ser>
        <c:axId val="13793753"/>
        <c:axId val="57034914"/>
      </c:barChart>
      <c:dateAx>
        <c:axId val="13793753"/>
        <c:scaling>
          <c:orientation val="minMax"/>
        </c:scaling>
        <c:axPos val="b"/>
        <c:delete val="0"/>
        <c:numFmt formatCode="h:mm" sourceLinked="0"/>
        <c:majorTickMark val="none"/>
        <c:minorTickMark val="none"/>
        <c:tickLblPos val="none"/>
        <c:crossAx val="57034914"/>
        <c:crosses val="autoZero"/>
        <c:auto val="0"/>
        <c:noMultiLvlLbl val="0"/>
      </c:dateAx>
      <c:valAx>
        <c:axId val="57034914"/>
        <c:scaling>
          <c:orientation val="minMax"/>
        </c:scaling>
        <c:axPos val="l"/>
        <c:majorGridlines/>
        <c:delete val="0"/>
        <c:numFmt formatCode="General" sourceLinked="1"/>
        <c:majorTickMark val="out"/>
        <c:minorTickMark val="none"/>
        <c:tickLblPos val="nextTo"/>
        <c:crossAx val="13793753"/>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'BUILD 2'!$P$32:$P$38</c:f>
              <c:numCache/>
            </c:numRef>
          </c:val>
        </c:ser>
        <c:axId val="43552179"/>
        <c:axId val="56425292"/>
      </c:barChart>
      <c:dateAx>
        <c:axId val="43552179"/>
        <c:scaling>
          <c:orientation val="minMax"/>
        </c:scaling>
        <c:axPos val="b"/>
        <c:delete val="0"/>
        <c:numFmt formatCode="h:mm" sourceLinked="0"/>
        <c:majorTickMark val="none"/>
        <c:minorTickMark val="none"/>
        <c:tickLblPos val="none"/>
        <c:crossAx val="56425292"/>
        <c:crosses val="autoZero"/>
        <c:auto val="0"/>
        <c:noMultiLvlLbl val="0"/>
      </c:dateAx>
      <c:valAx>
        <c:axId val="56425292"/>
        <c:scaling>
          <c:orientation val="minMax"/>
        </c:scaling>
        <c:axPos val="l"/>
        <c:majorGridlines/>
        <c:delete val="0"/>
        <c:numFmt formatCode="General" sourceLinked="1"/>
        <c:majorTickMark val="out"/>
        <c:minorTickMark val="none"/>
        <c:tickLblPos val="nextTo"/>
        <c:crossAx val="43552179"/>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#REF!</c:f>
              <c:numCache>
                <c:ptCount val="1"/>
                <c:pt idx="0">
                  <c:v>1</c:v>
                </c:pt>
              </c:numCache>
            </c:numRef>
          </c:val>
        </c:ser>
        <c:axId val="38065581"/>
        <c:axId val="7045910"/>
      </c:barChart>
      <c:dateAx>
        <c:axId val="38065581"/>
        <c:scaling>
          <c:orientation val="minMax"/>
        </c:scaling>
        <c:axPos val="b"/>
        <c:delete val="0"/>
        <c:numFmt formatCode="h:mm" sourceLinked="0"/>
        <c:majorTickMark val="none"/>
        <c:minorTickMark val="none"/>
        <c:tickLblPos val="none"/>
        <c:crossAx val="7045910"/>
        <c:crosses val="autoZero"/>
        <c:auto val="0"/>
        <c:noMultiLvlLbl val="0"/>
      </c:dateAx>
      <c:valAx>
        <c:axId val="7045910"/>
        <c:scaling>
          <c:orientation val="minMax"/>
        </c:scaling>
        <c:axPos val="l"/>
        <c:majorGridlines/>
        <c:delete val="0"/>
        <c:numFmt formatCode="General" sourceLinked="1"/>
        <c:majorTickMark val="out"/>
        <c:minorTickMark val="none"/>
        <c:tickLblPos val="nextTo"/>
        <c:crossAx val="38065581"/>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'BUILD 2'!$P$45:$P$51</c:f>
              <c:numCache/>
            </c:numRef>
          </c:val>
        </c:ser>
        <c:axId val="63413191"/>
        <c:axId val="33847808"/>
      </c:barChart>
      <c:dateAx>
        <c:axId val="63413191"/>
        <c:scaling>
          <c:orientation val="minMax"/>
        </c:scaling>
        <c:axPos val="b"/>
        <c:delete val="0"/>
        <c:numFmt formatCode="h:mm" sourceLinked="0"/>
        <c:majorTickMark val="none"/>
        <c:minorTickMark val="none"/>
        <c:tickLblPos val="none"/>
        <c:crossAx val="33847808"/>
        <c:crosses val="autoZero"/>
        <c:auto val="0"/>
        <c:noMultiLvlLbl val="0"/>
      </c:dateAx>
      <c:valAx>
        <c:axId val="33847808"/>
        <c:scaling>
          <c:orientation val="minMax"/>
        </c:scaling>
        <c:axPos val="l"/>
        <c:majorGridlines/>
        <c:delete val="0"/>
        <c:numFmt formatCode="General" sourceLinked="1"/>
        <c:majorTickMark val="out"/>
        <c:minorTickMark val="none"/>
        <c:tickLblPos val="nextTo"/>
        <c:crossAx val="63413191"/>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PEAK!$P$5:$P$11</c:f>
              <c:numCache/>
            </c:numRef>
          </c:val>
        </c:ser>
        <c:axId val="36194817"/>
        <c:axId val="57317898"/>
      </c:barChart>
      <c:dateAx>
        <c:axId val="36194817"/>
        <c:scaling>
          <c:orientation val="minMax"/>
        </c:scaling>
        <c:axPos val="b"/>
        <c:delete val="0"/>
        <c:numFmt formatCode="h:mm" sourceLinked="0"/>
        <c:majorTickMark val="none"/>
        <c:minorTickMark val="none"/>
        <c:tickLblPos val="none"/>
        <c:crossAx val="57317898"/>
        <c:crosses val="autoZero"/>
        <c:auto val="0"/>
        <c:noMultiLvlLbl val="0"/>
      </c:dateAx>
      <c:valAx>
        <c:axId val="57317898"/>
        <c:scaling>
          <c:orientation val="minMax"/>
        </c:scaling>
        <c:axPos val="l"/>
        <c:majorGridlines/>
        <c:delete val="0"/>
        <c:numFmt formatCode="General" sourceLinked="1"/>
        <c:majorTickMark val="out"/>
        <c:minorTickMark val="none"/>
        <c:tickLblPos val="nextTo"/>
        <c:crossAx val="36194817"/>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PEAK!$P$19:$P$25</c:f>
              <c:numCache/>
            </c:numRef>
          </c:val>
        </c:ser>
        <c:axId val="46099035"/>
        <c:axId val="12238132"/>
      </c:barChart>
      <c:dateAx>
        <c:axId val="46099035"/>
        <c:scaling>
          <c:orientation val="minMax"/>
        </c:scaling>
        <c:axPos val="b"/>
        <c:delete val="0"/>
        <c:numFmt formatCode="h:mm" sourceLinked="0"/>
        <c:majorTickMark val="none"/>
        <c:minorTickMark val="none"/>
        <c:tickLblPos val="none"/>
        <c:crossAx val="12238132"/>
        <c:crosses val="autoZero"/>
        <c:auto val="0"/>
        <c:noMultiLvlLbl val="0"/>
      </c:dateAx>
      <c:valAx>
        <c:axId val="12238132"/>
        <c:scaling>
          <c:orientation val="minMax"/>
        </c:scaling>
        <c:axPos val="l"/>
        <c:majorGridlines/>
        <c:delete val="0"/>
        <c:numFmt formatCode="General" sourceLinked="1"/>
        <c:majorTickMark val="out"/>
        <c:minorTickMark val="none"/>
        <c:tickLblPos val="nextTo"/>
        <c:crossAx val="46099035"/>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PEAK!$P$32:$P$38</c:f>
              <c:numCache/>
            </c:numRef>
          </c:val>
        </c:ser>
        <c:axId val="43034325"/>
        <c:axId val="51764606"/>
      </c:barChart>
      <c:dateAx>
        <c:axId val="43034325"/>
        <c:scaling>
          <c:orientation val="minMax"/>
        </c:scaling>
        <c:axPos val="b"/>
        <c:delete val="0"/>
        <c:numFmt formatCode="h:mm" sourceLinked="0"/>
        <c:majorTickMark val="none"/>
        <c:minorTickMark val="none"/>
        <c:tickLblPos val="none"/>
        <c:crossAx val="51764606"/>
        <c:crosses val="autoZero"/>
        <c:auto val="0"/>
        <c:noMultiLvlLbl val="0"/>
      </c:dateAx>
      <c:valAx>
        <c:axId val="51764606"/>
        <c:scaling>
          <c:orientation val="minMax"/>
        </c:scaling>
        <c:axPos val="l"/>
        <c:majorGridlines/>
        <c:delete val="0"/>
        <c:numFmt formatCode="General" sourceLinked="1"/>
        <c:majorTickMark val="out"/>
        <c:minorTickMark val="none"/>
        <c:tickLblPos val="nextTo"/>
        <c:crossAx val="43034325"/>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#REF!</c:f>
              <c:numCache>
                <c:ptCount val="1"/>
                <c:pt idx="0">
                  <c:v>1</c:v>
                </c:pt>
              </c:numCache>
            </c:numRef>
          </c:val>
        </c:ser>
        <c:axId val="63228271"/>
        <c:axId val="32183528"/>
      </c:barChart>
      <c:dateAx>
        <c:axId val="63228271"/>
        <c:scaling>
          <c:orientation val="minMax"/>
        </c:scaling>
        <c:axPos val="b"/>
        <c:delete val="0"/>
        <c:numFmt formatCode="h:mm" sourceLinked="0"/>
        <c:majorTickMark val="none"/>
        <c:minorTickMark val="none"/>
        <c:tickLblPos val="none"/>
        <c:crossAx val="32183528"/>
        <c:crosses val="autoZero"/>
        <c:auto val="0"/>
        <c:noMultiLvlLbl val="0"/>
      </c:dateAx>
      <c:valAx>
        <c:axId val="32183528"/>
        <c:scaling>
          <c:orientation val="minMax"/>
        </c:scaling>
        <c:axPos val="l"/>
        <c:majorGridlines/>
        <c:delete val="0"/>
        <c:numFmt formatCode="General" sourceLinked="1"/>
        <c:majorTickMark val="out"/>
        <c:minorTickMark val="none"/>
        <c:tickLblPos val="nextTo"/>
        <c:crossAx val="63228271"/>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'BASE 1'!$P$32:$P$38</c:f>
              <c:numCache/>
            </c:numRef>
          </c:val>
        </c:ser>
        <c:axId val="21404779"/>
        <c:axId val="58425284"/>
      </c:barChart>
      <c:dateAx>
        <c:axId val="21404779"/>
        <c:scaling>
          <c:orientation val="minMax"/>
        </c:scaling>
        <c:axPos val="b"/>
        <c:delete val="0"/>
        <c:numFmt formatCode="h:mm" sourceLinked="0"/>
        <c:majorTickMark val="none"/>
        <c:minorTickMark val="none"/>
        <c:tickLblPos val="none"/>
        <c:crossAx val="58425284"/>
        <c:crosses val="autoZero"/>
        <c:auto val="0"/>
        <c:noMultiLvlLbl val="0"/>
      </c:dateAx>
      <c:valAx>
        <c:axId val="58425284"/>
        <c:scaling>
          <c:orientation val="minMax"/>
        </c:scaling>
        <c:axPos val="l"/>
        <c:majorGridlines/>
        <c:delete val="0"/>
        <c:numFmt formatCode="General" sourceLinked="1"/>
        <c:majorTickMark val="out"/>
        <c:minorTickMark val="none"/>
        <c:tickLblPos val="nextTo"/>
        <c:crossAx val="21404779"/>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#REF!</c:f>
              <c:numCache>
                <c:ptCount val="1"/>
                <c:pt idx="0">
                  <c:v>1</c:v>
                </c:pt>
              </c:numCache>
            </c:numRef>
          </c:val>
        </c:ser>
        <c:axId val="21216297"/>
        <c:axId val="56728946"/>
      </c:barChart>
      <c:dateAx>
        <c:axId val="21216297"/>
        <c:scaling>
          <c:orientation val="minMax"/>
        </c:scaling>
        <c:axPos val="b"/>
        <c:delete val="0"/>
        <c:numFmt formatCode="h:mm" sourceLinked="0"/>
        <c:majorTickMark val="none"/>
        <c:minorTickMark val="none"/>
        <c:tickLblPos val="none"/>
        <c:crossAx val="56728946"/>
        <c:crosses val="autoZero"/>
        <c:auto val="0"/>
        <c:noMultiLvlLbl val="0"/>
      </c:dateAx>
      <c:valAx>
        <c:axId val="56728946"/>
        <c:scaling>
          <c:orientation val="minMax"/>
        </c:scaling>
        <c:axPos val="l"/>
        <c:majorGridlines/>
        <c:delete val="0"/>
        <c:numFmt formatCode="General" sourceLinked="1"/>
        <c:majorTickMark val="out"/>
        <c:minorTickMark val="none"/>
        <c:tickLblPos val="nextTo"/>
        <c:crossAx val="21216297"/>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#REF!</c:f>
              <c:numCache>
                <c:ptCount val="1"/>
                <c:pt idx="0">
                  <c:v>1</c:v>
                </c:pt>
              </c:numCache>
            </c:numRef>
          </c:val>
        </c:ser>
        <c:axId val="56065509"/>
        <c:axId val="34827534"/>
      </c:barChart>
      <c:dateAx>
        <c:axId val="56065509"/>
        <c:scaling>
          <c:orientation val="minMax"/>
        </c:scaling>
        <c:axPos val="b"/>
        <c:delete val="0"/>
        <c:numFmt formatCode="h:mm" sourceLinked="0"/>
        <c:majorTickMark val="none"/>
        <c:minorTickMark val="none"/>
        <c:tickLblPos val="none"/>
        <c:crossAx val="34827534"/>
        <c:crosses val="autoZero"/>
        <c:auto val="0"/>
        <c:noMultiLvlLbl val="0"/>
      </c:dateAx>
      <c:valAx>
        <c:axId val="34827534"/>
        <c:scaling>
          <c:orientation val="minMax"/>
        </c:scaling>
        <c:axPos val="l"/>
        <c:majorGridlines/>
        <c:delete val="0"/>
        <c:numFmt formatCode="General" sourceLinked="1"/>
        <c:majorTickMark val="out"/>
        <c:minorTickMark val="none"/>
        <c:tickLblPos val="nextTo"/>
        <c:crossAx val="56065509"/>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'BASE 1'!$P$45:$P$51</c:f>
              <c:numCache/>
            </c:numRef>
          </c:val>
        </c:ser>
        <c:axId val="45012351"/>
        <c:axId val="2457976"/>
      </c:barChart>
      <c:dateAx>
        <c:axId val="45012351"/>
        <c:scaling>
          <c:orientation val="minMax"/>
        </c:scaling>
        <c:axPos val="b"/>
        <c:delete val="0"/>
        <c:numFmt formatCode="h:mm" sourceLinked="0"/>
        <c:majorTickMark val="none"/>
        <c:minorTickMark val="none"/>
        <c:tickLblPos val="none"/>
        <c:crossAx val="2457976"/>
        <c:crosses val="autoZero"/>
        <c:auto val="0"/>
        <c:noMultiLvlLbl val="0"/>
      </c:dateAx>
      <c:valAx>
        <c:axId val="2457976"/>
        <c:scaling>
          <c:orientation val="minMax"/>
        </c:scaling>
        <c:axPos val="l"/>
        <c:majorGridlines/>
        <c:delete val="0"/>
        <c:numFmt formatCode="General" sourceLinked="1"/>
        <c:majorTickMark val="out"/>
        <c:minorTickMark val="none"/>
        <c:tickLblPos val="nextTo"/>
        <c:crossAx val="45012351"/>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'BASE 2'!$P$5:$P$11</c:f>
              <c:numCache/>
            </c:numRef>
          </c:val>
        </c:ser>
        <c:axId val="22121785"/>
        <c:axId val="64878338"/>
      </c:barChart>
      <c:dateAx>
        <c:axId val="22121785"/>
        <c:scaling>
          <c:orientation val="minMax"/>
        </c:scaling>
        <c:axPos val="b"/>
        <c:delete val="0"/>
        <c:numFmt formatCode="h:mm" sourceLinked="0"/>
        <c:majorTickMark val="none"/>
        <c:minorTickMark val="none"/>
        <c:tickLblPos val="none"/>
        <c:crossAx val="64878338"/>
        <c:crosses val="autoZero"/>
        <c:auto val="0"/>
        <c:noMultiLvlLbl val="0"/>
      </c:dateAx>
      <c:valAx>
        <c:axId val="64878338"/>
        <c:scaling>
          <c:orientation val="minMax"/>
        </c:scaling>
        <c:axPos val="l"/>
        <c:majorGridlines/>
        <c:delete val="0"/>
        <c:numFmt formatCode="General" sourceLinked="1"/>
        <c:majorTickMark val="out"/>
        <c:minorTickMark val="none"/>
        <c:tickLblPos val="nextTo"/>
        <c:crossAx val="22121785"/>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'BASE 2'!$P$19:$P$25</c:f>
              <c:numCache/>
            </c:numRef>
          </c:val>
        </c:ser>
        <c:axId val="47034131"/>
        <c:axId val="20653996"/>
      </c:barChart>
      <c:dateAx>
        <c:axId val="47034131"/>
        <c:scaling>
          <c:orientation val="minMax"/>
        </c:scaling>
        <c:axPos val="b"/>
        <c:delete val="0"/>
        <c:numFmt formatCode="h:mm" sourceLinked="0"/>
        <c:majorTickMark val="none"/>
        <c:minorTickMark val="none"/>
        <c:tickLblPos val="none"/>
        <c:crossAx val="20653996"/>
        <c:crosses val="autoZero"/>
        <c:auto val="0"/>
        <c:noMultiLvlLbl val="0"/>
      </c:dateAx>
      <c:valAx>
        <c:axId val="20653996"/>
        <c:scaling>
          <c:orientation val="minMax"/>
        </c:scaling>
        <c:axPos val="l"/>
        <c:majorGridlines/>
        <c:delete val="0"/>
        <c:numFmt formatCode="General" sourceLinked="1"/>
        <c:majorTickMark val="out"/>
        <c:minorTickMark val="none"/>
        <c:tickLblPos val="nextTo"/>
        <c:crossAx val="47034131"/>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'BASE 2'!$P$32:$P$38</c:f>
              <c:numCache/>
            </c:numRef>
          </c:val>
        </c:ser>
        <c:axId val="51668237"/>
        <c:axId val="62360950"/>
      </c:barChart>
      <c:dateAx>
        <c:axId val="51668237"/>
        <c:scaling>
          <c:orientation val="minMax"/>
        </c:scaling>
        <c:axPos val="b"/>
        <c:delete val="0"/>
        <c:numFmt formatCode="h:mm" sourceLinked="0"/>
        <c:majorTickMark val="none"/>
        <c:minorTickMark val="none"/>
        <c:tickLblPos val="none"/>
        <c:crossAx val="62360950"/>
        <c:crosses val="autoZero"/>
        <c:auto val="0"/>
        <c:noMultiLvlLbl val="0"/>
      </c:dateAx>
      <c:valAx>
        <c:axId val="62360950"/>
        <c:scaling>
          <c:orientation val="minMax"/>
        </c:scaling>
        <c:axPos val="l"/>
        <c:majorGridlines/>
        <c:delete val="0"/>
        <c:numFmt formatCode="General" sourceLinked="1"/>
        <c:majorTickMark val="out"/>
        <c:minorTickMark val="none"/>
        <c:tickLblPos val="nextTo"/>
        <c:crossAx val="51668237"/>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#REF!</c:f>
              <c:numCache>
                <c:ptCount val="1"/>
                <c:pt idx="0">
                  <c:v>1</c:v>
                </c:pt>
              </c:numCache>
            </c:numRef>
          </c:val>
        </c:ser>
        <c:axId val="24377639"/>
        <c:axId val="18072160"/>
      </c:barChart>
      <c:dateAx>
        <c:axId val="24377639"/>
        <c:scaling>
          <c:orientation val="minMax"/>
        </c:scaling>
        <c:axPos val="b"/>
        <c:delete val="0"/>
        <c:numFmt formatCode="h:mm" sourceLinked="0"/>
        <c:majorTickMark val="none"/>
        <c:minorTickMark val="none"/>
        <c:tickLblPos val="none"/>
        <c:crossAx val="18072160"/>
        <c:crosses val="autoZero"/>
        <c:auto val="0"/>
        <c:noMultiLvlLbl val="0"/>
      </c:dateAx>
      <c:valAx>
        <c:axId val="18072160"/>
        <c:scaling>
          <c:orientation val="minMax"/>
        </c:scaling>
        <c:axPos val="l"/>
        <c:majorGridlines/>
        <c:delete val="0"/>
        <c:numFmt formatCode="General" sourceLinked="1"/>
        <c:majorTickMark val="out"/>
        <c:minorTickMark val="none"/>
        <c:tickLblPos val="nextTo"/>
        <c:crossAx val="24377639"/>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image" Target="../media/image4.png" /><Relationship Id="rId7" Type="http://schemas.openxmlformats.org/officeDocument/2006/relationships/image" Target="../media/image2.png" /><Relationship Id="rId8" Type="http://schemas.openxmlformats.org/officeDocument/2006/relationships/image" Target="../media/image3.png" /><Relationship Id="rId9"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image" Target="../media/image4.png" /><Relationship Id="rId7" Type="http://schemas.openxmlformats.org/officeDocument/2006/relationships/image" Target="../media/image2.png" /><Relationship Id="rId8" Type="http://schemas.openxmlformats.org/officeDocument/2006/relationships/image" Target="../media/image3.png" /><Relationship Id="rId9"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 Id="rId5" Type="http://schemas.openxmlformats.org/officeDocument/2006/relationships/chart" Target="/xl/charts/chart15.xml" /><Relationship Id="rId6" Type="http://schemas.openxmlformats.org/officeDocument/2006/relationships/image" Target="../media/image4.png" /><Relationship Id="rId7" Type="http://schemas.openxmlformats.org/officeDocument/2006/relationships/image" Target="../media/image2.png" /><Relationship Id="rId8" Type="http://schemas.openxmlformats.org/officeDocument/2006/relationships/image" Target="../media/image3.png" /><Relationship Id="rId9"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 Id="rId3" Type="http://schemas.openxmlformats.org/officeDocument/2006/relationships/chart" Target="/xl/charts/chart18.xml" /><Relationship Id="rId4" Type="http://schemas.openxmlformats.org/officeDocument/2006/relationships/chart" Target="/xl/charts/chart19.xml" /><Relationship Id="rId5" Type="http://schemas.openxmlformats.org/officeDocument/2006/relationships/chart" Target="/xl/charts/chart20.xml" /><Relationship Id="rId6" Type="http://schemas.openxmlformats.org/officeDocument/2006/relationships/image" Target="../media/image4.png" /><Relationship Id="rId7" Type="http://schemas.openxmlformats.org/officeDocument/2006/relationships/image" Target="../media/image2.png" /><Relationship Id="rId8" Type="http://schemas.openxmlformats.org/officeDocument/2006/relationships/image" Target="../media/image3.png" /><Relationship Id="rId9"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 Id="rId3" Type="http://schemas.openxmlformats.org/officeDocument/2006/relationships/chart" Target="/xl/charts/chart23.xml" /><Relationship Id="rId4" Type="http://schemas.openxmlformats.org/officeDocument/2006/relationships/chart" Target="/xl/charts/chart24.xml" /><Relationship Id="rId5" Type="http://schemas.openxmlformats.org/officeDocument/2006/relationships/chart" Target="/xl/charts/chart25.xml" /><Relationship Id="rId6" Type="http://schemas.openxmlformats.org/officeDocument/2006/relationships/image" Target="../media/image4.png" /><Relationship Id="rId7" Type="http://schemas.openxmlformats.org/officeDocument/2006/relationships/image" Target="../media/image2.png" /><Relationship Id="rId8" Type="http://schemas.openxmlformats.org/officeDocument/2006/relationships/image" Target="../media/image3.png" /><Relationship Id="rId9"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26.xml" /><Relationship Id="rId2" Type="http://schemas.openxmlformats.org/officeDocument/2006/relationships/chart" Target="/xl/charts/chart27.xml" /><Relationship Id="rId3" Type="http://schemas.openxmlformats.org/officeDocument/2006/relationships/chart" Target="/xl/charts/chart28.xml" /><Relationship Id="rId4" Type="http://schemas.openxmlformats.org/officeDocument/2006/relationships/chart" Target="/xl/charts/chart29.xml" /><Relationship Id="rId5" Type="http://schemas.openxmlformats.org/officeDocument/2006/relationships/chart" Target="/xl/charts/chart30.xml" /><Relationship Id="rId6" Type="http://schemas.openxmlformats.org/officeDocument/2006/relationships/image" Target="../media/image4.png" /><Relationship Id="rId7" Type="http://schemas.openxmlformats.org/officeDocument/2006/relationships/image" Target="../media/image2.png" /><Relationship Id="rId8" Type="http://schemas.openxmlformats.org/officeDocument/2006/relationships/image" Target="../media/image3.png" /><Relationship Id="rId9"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161925</xdr:rowOff>
    </xdr:from>
    <xdr:to>
      <xdr:col>0</xdr:col>
      <xdr:colOff>800100</xdr:colOff>
      <xdr:row>11</xdr:row>
      <xdr:rowOff>28575</xdr:rowOff>
    </xdr:to>
    <xdr:graphicFrame>
      <xdr:nvGraphicFramePr>
        <xdr:cNvPr id="1" name="Chart 1"/>
        <xdr:cNvGraphicFramePr/>
      </xdr:nvGraphicFramePr>
      <xdr:xfrm>
        <a:off x="0" y="1543050"/>
        <a:ext cx="800100" cy="13716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16</xdr:row>
      <xdr:rowOff>161925</xdr:rowOff>
    </xdr:from>
    <xdr:to>
      <xdr:col>0</xdr:col>
      <xdr:colOff>800100</xdr:colOff>
      <xdr:row>25</xdr:row>
      <xdr:rowOff>28575</xdr:rowOff>
    </xdr:to>
    <xdr:graphicFrame>
      <xdr:nvGraphicFramePr>
        <xdr:cNvPr id="2" name="Chart 2"/>
        <xdr:cNvGraphicFramePr/>
      </xdr:nvGraphicFramePr>
      <xdr:xfrm>
        <a:off x="0" y="3819525"/>
        <a:ext cx="800100" cy="1371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29</xdr:row>
      <xdr:rowOff>161925</xdr:rowOff>
    </xdr:from>
    <xdr:to>
      <xdr:col>0</xdr:col>
      <xdr:colOff>800100</xdr:colOff>
      <xdr:row>38</xdr:row>
      <xdr:rowOff>28575</xdr:rowOff>
    </xdr:to>
    <xdr:graphicFrame>
      <xdr:nvGraphicFramePr>
        <xdr:cNvPr id="3" name="Chart 3"/>
        <xdr:cNvGraphicFramePr/>
      </xdr:nvGraphicFramePr>
      <xdr:xfrm>
        <a:off x="0" y="5943600"/>
        <a:ext cx="800100" cy="13716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42</xdr:row>
      <xdr:rowOff>0</xdr:rowOff>
    </xdr:from>
    <xdr:to>
      <xdr:col>0</xdr:col>
      <xdr:colOff>800100</xdr:colOff>
      <xdr:row>42</xdr:row>
      <xdr:rowOff>0</xdr:rowOff>
    </xdr:to>
    <xdr:graphicFrame>
      <xdr:nvGraphicFramePr>
        <xdr:cNvPr id="4" name="Chart 4"/>
        <xdr:cNvGraphicFramePr/>
      </xdr:nvGraphicFramePr>
      <xdr:xfrm>
        <a:off x="0" y="7905750"/>
        <a:ext cx="80010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42</xdr:row>
      <xdr:rowOff>161925</xdr:rowOff>
    </xdr:from>
    <xdr:to>
      <xdr:col>0</xdr:col>
      <xdr:colOff>800100</xdr:colOff>
      <xdr:row>51</xdr:row>
      <xdr:rowOff>28575</xdr:rowOff>
    </xdr:to>
    <xdr:graphicFrame>
      <xdr:nvGraphicFramePr>
        <xdr:cNvPr id="5" name="Chart 5"/>
        <xdr:cNvGraphicFramePr/>
      </xdr:nvGraphicFramePr>
      <xdr:xfrm>
        <a:off x="0" y="8067675"/>
        <a:ext cx="800100" cy="1352550"/>
      </xdr:xfrm>
      <a:graphic>
        <a:graphicData uri="http://schemas.openxmlformats.org/drawingml/2006/chart">
          <c:chart xmlns:c="http://schemas.openxmlformats.org/drawingml/2006/chart" r:id="rId5"/>
        </a:graphicData>
      </a:graphic>
    </xdr:graphicFrame>
    <xdr:clientData/>
  </xdr:twoCellAnchor>
  <xdr:twoCellAnchor editAs="oneCell">
    <xdr:from>
      <xdr:col>4</xdr:col>
      <xdr:colOff>0</xdr:colOff>
      <xdr:row>1</xdr:row>
      <xdr:rowOff>66675</xdr:rowOff>
    </xdr:from>
    <xdr:to>
      <xdr:col>4</xdr:col>
      <xdr:colOff>514350</xdr:colOff>
      <xdr:row>3</xdr:row>
      <xdr:rowOff>9525</xdr:rowOff>
    </xdr:to>
    <xdr:pic>
      <xdr:nvPicPr>
        <xdr:cNvPr id="6" name="Picture 9"/>
        <xdr:cNvPicPr preferRelativeResize="1">
          <a:picLocks noChangeAspect="1"/>
        </xdr:cNvPicPr>
      </xdr:nvPicPr>
      <xdr:blipFill>
        <a:blip r:embed="rId6"/>
        <a:stretch>
          <a:fillRect/>
        </a:stretch>
      </xdr:blipFill>
      <xdr:spPr>
        <a:xfrm>
          <a:off x="3314700" y="1295400"/>
          <a:ext cx="514350" cy="285750"/>
        </a:xfrm>
        <a:prstGeom prst="rect">
          <a:avLst/>
        </a:prstGeom>
        <a:noFill/>
        <a:ln w="9525" cmpd="sng">
          <a:noFill/>
        </a:ln>
      </xdr:spPr>
    </xdr:pic>
    <xdr:clientData/>
  </xdr:twoCellAnchor>
  <xdr:twoCellAnchor editAs="oneCell">
    <xdr:from>
      <xdr:col>7</xdr:col>
      <xdr:colOff>371475</xdr:colOff>
      <xdr:row>1</xdr:row>
      <xdr:rowOff>9525</xdr:rowOff>
    </xdr:from>
    <xdr:to>
      <xdr:col>7</xdr:col>
      <xdr:colOff>828675</xdr:colOff>
      <xdr:row>3</xdr:row>
      <xdr:rowOff>133350</xdr:rowOff>
    </xdr:to>
    <xdr:pic>
      <xdr:nvPicPr>
        <xdr:cNvPr id="7" name="Picture 10"/>
        <xdr:cNvPicPr preferRelativeResize="1">
          <a:picLocks noChangeAspect="1"/>
        </xdr:cNvPicPr>
      </xdr:nvPicPr>
      <xdr:blipFill>
        <a:blip r:embed="rId7"/>
        <a:stretch>
          <a:fillRect/>
        </a:stretch>
      </xdr:blipFill>
      <xdr:spPr>
        <a:xfrm>
          <a:off x="6172200" y="1238250"/>
          <a:ext cx="457200" cy="466725"/>
        </a:xfrm>
        <a:prstGeom prst="rect">
          <a:avLst/>
        </a:prstGeom>
        <a:noFill/>
        <a:ln w="9525" cmpd="sng">
          <a:noFill/>
        </a:ln>
      </xdr:spPr>
    </xdr:pic>
    <xdr:clientData/>
  </xdr:twoCellAnchor>
  <xdr:twoCellAnchor editAs="oneCell">
    <xdr:from>
      <xdr:col>10</xdr:col>
      <xdr:colOff>342900</xdr:colOff>
      <xdr:row>1</xdr:row>
      <xdr:rowOff>38100</xdr:rowOff>
    </xdr:from>
    <xdr:to>
      <xdr:col>10</xdr:col>
      <xdr:colOff>685800</xdr:colOff>
      <xdr:row>4</xdr:row>
      <xdr:rowOff>0</xdr:rowOff>
    </xdr:to>
    <xdr:pic>
      <xdr:nvPicPr>
        <xdr:cNvPr id="8" name="Picture 11"/>
        <xdr:cNvPicPr preferRelativeResize="1">
          <a:picLocks noChangeAspect="1"/>
        </xdr:cNvPicPr>
      </xdr:nvPicPr>
      <xdr:blipFill>
        <a:blip r:embed="rId8"/>
        <a:stretch>
          <a:fillRect/>
        </a:stretch>
      </xdr:blipFill>
      <xdr:spPr>
        <a:xfrm>
          <a:off x="8629650" y="1266825"/>
          <a:ext cx="342900" cy="466725"/>
        </a:xfrm>
        <a:prstGeom prst="rect">
          <a:avLst/>
        </a:prstGeom>
        <a:noFill/>
        <a:ln w="9525" cmpd="sng">
          <a:noFill/>
        </a:ln>
      </xdr:spPr>
    </xdr:pic>
    <xdr:clientData/>
  </xdr:twoCellAnchor>
  <xdr:twoCellAnchor editAs="oneCell">
    <xdr:from>
      <xdr:col>4</xdr:col>
      <xdr:colOff>0</xdr:colOff>
      <xdr:row>15</xdr:row>
      <xdr:rowOff>57150</xdr:rowOff>
    </xdr:from>
    <xdr:to>
      <xdr:col>4</xdr:col>
      <xdr:colOff>514350</xdr:colOff>
      <xdr:row>16</xdr:row>
      <xdr:rowOff>171450</xdr:rowOff>
    </xdr:to>
    <xdr:pic>
      <xdr:nvPicPr>
        <xdr:cNvPr id="9" name="Picture 12"/>
        <xdr:cNvPicPr preferRelativeResize="1">
          <a:picLocks noChangeAspect="1"/>
        </xdr:cNvPicPr>
      </xdr:nvPicPr>
      <xdr:blipFill>
        <a:blip r:embed="rId6"/>
        <a:stretch>
          <a:fillRect/>
        </a:stretch>
      </xdr:blipFill>
      <xdr:spPr>
        <a:xfrm>
          <a:off x="3314700" y="3562350"/>
          <a:ext cx="514350" cy="266700"/>
        </a:xfrm>
        <a:prstGeom prst="rect">
          <a:avLst/>
        </a:prstGeom>
        <a:noFill/>
        <a:ln w="9525" cmpd="sng">
          <a:noFill/>
        </a:ln>
      </xdr:spPr>
    </xdr:pic>
    <xdr:clientData/>
  </xdr:twoCellAnchor>
  <xdr:twoCellAnchor editAs="oneCell">
    <xdr:from>
      <xdr:col>7</xdr:col>
      <xdr:colOff>371475</xdr:colOff>
      <xdr:row>15</xdr:row>
      <xdr:rowOff>9525</xdr:rowOff>
    </xdr:from>
    <xdr:to>
      <xdr:col>7</xdr:col>
      <xdr:colOff>828675</xdr:colOff>
      <xdr:row>17</xdr:row>
      <xdr:rowOff>123825</xdr:rowOff>
    </xdr:to>
    <xdr:pic>
      <xdr:nvPicPr>
        <xdr:cNvPr id="10" name="Picture 13"/>
        <xdr:cNvPicPr preferRelativeResize="1">
          <a:picLocks noChangeAspect="1"/>
        </xdr:cNvPicPr>
      </xdr:nvPicPr>
      <xdr:blipFill>
        <a:blip r:embed="rId7"/>
        <a:stretch>
          <a:fillRect/>
        </a:stretch>
      </xdr:blipFill>
      <xdr:spPr>
        <a:xfrm>
          <a:off x="6172200" y="3514725"/>
          <a:ext cx="457200" cy="457200"/>
        </a:xfrm>
        <a:prstGeom prst="rect">
          <a:avLst/>
        </a:prstGeom>
        <a:noFill/>
        <a:ln w="9525" cmpd="sng">
          <a:noFill/>
        </a:ln>
      </xdr:spPr>
    </xdr:pic>
    <xdr:clientData/>
  </xdr:twoCellAnchor>
  <xdr:twoCellAnchor editAs="oneCell">
    <xdr:from>
      <xdr:col>10</xdr:col>
      <xdr:colOff>342900</xdr:colOff>
      <xdr:row>15</xdr:row>
      <xdr:rowOff>38100</xdr:rowOff>
    </xdr:from>
    <xdr:to>
      <xdr:col>10</xdr:col>
      <xdr:colOff>685800</xdr:colOff>
      <xdr:row>17</xdr:row>
      <xdr:rowOff>152400</xdr:rowOff>
    </xdr:to>
    <xdr:pic>
      <xdr:nvPicPr>
        <xdr:cNvPr id="11" name="Picture 14"/>
        <xdr:cNvPicPr preferRelativeResize="1">
          <a:picLocks noChangeAspect="1"/>
        </xdr:cNvPicPr>
      </xdr:nvPicPr>
      <xdr:blipFill>
        <a:blip r:embed="rId8"/>
        <a:stretch>
          <a:fillRect/>
        </a:stretch>
      </xdr:blipFill>
      <xdr:spPr>
        <a:xfrm>
          <a:off x="8629650" y="3543300"/>
          <a:ext cx="342900" cy="457200"/>
        </a:xfrm>
        <a:prstGeom prst="rect">
          <a:avLst/>
        </a:prstGeom>
        <a:noFill/>
        <a:ln w="9525" cmpd="sng">
          <a:noFill/>
        </a:ln>
      </xdr:spPr>
    </xdr:pic>
    <xdr:clientData/>
  </xdr:twoCellAnchor>
  <xdr:twoCellAnchor editAs="oneCell">
    <xdr:from>
      <xdr:col>4</xdr:col>
      <xdr:colOff>0</xdr:colOff>
      <xdr:row>28</xdr:row>
      <xdr:rowOff>66675</xdr:rowOff>
    </xdr:from>
    <xdr:to>
      <xdr:col>4</xdr:col>
      <xdr:colOff>514350</xdr:colOff>
      <xdr:row>30</xdr:row>
      <xdr:rowOff>9525</xdr:rowOff>
    </xdr:to>
    <xdr:pic>
      <xdr:nvPicPr>
        <xdr:cNvPr id="12" name="Picture 15"/>
        <xdr:cNvPicPr preferRelativeResize="1">
          <a:picLocks noChangeAspect="1"/>
        </xdr:cNvPicPr>
      </xdr:nvPicPr>
      <xdr:blipFill>
        <a:blip r:embed="rId6"/>
        <a:stretch>
          <a:fillRect/>
        </a:stretch>
      </xdr:blipFill>
      <xdr:spPr>
        <a:xfrm>
          <a:off x="3314700" y="5695950"/>
          <a:ext cx="514350" cy="285750"/>
        </a:xfrm>
        <a:prstGeom prst="rect">
          <a:avLst/>
        </a:prstGeom>
        <a:noFill/>
        <a:ln w="9525" cmpd="sng">
          <a:noFill/>
        </a:ln>
      </xdr:spPr>
    </xdr:pic>
    <xdr:clientData/>
  </xdr:twoCellAnchor>
  <xdr:twoCellAnchor editAs="oneCell">
    <xdr:from>
      <xdr:col>7</xdr:col>
      <xdr:colOff>371475</xdr:colOff>
      <xdr:row>28</xdr:row>
      <xdr:rowOff>9525</xdr:rowOff>
    </xdr:from>
    <xdr:to>
      <xdr:col>7</xdr:col>
      <xdr:colOff>828675</xdr:colOff>
      <xdr:row>30</xdr:row>
      <xdr:rowOff>152400</xdr:rowOff>
    </xdr:to>
    <xdr:pic>
      <xdr:nvPicPr>
        <xdr:cNvPr id="13" name="Picture 16"/>
        <xdr:cNvPicPr preferRelativeResize="1">
          <a:picLocks noChangeAspect="1"/>
        </xdr:cNvPicPr>
      </xdr:nvPicPr>
      <xdr:blipFill>
        <a:blip r:embed="rId7"/>
        <a:stretch>
          <a:fillRect/>
        </a:stretch>
      </xdr:blipFill>
      <xdr:spPr>
        <a:xfrm>
          <a:off x="6172200" y="5638800"/>
          <a:ext cx="457200" cy="485775"/>
        </a:xfrm>
        <a:prstGeom prst="rect">
          <a:avLst/>
        </a:prstGeom>
        <a:noFill/>
        <a:ln w="9525" cmpd="sng">
          <a:noFill/>
        </a:ln>
      </xdr:spPr>
    </xdr:pic>
    <xdr:clientData/>
  </xdr:twoCellAnchor>
  <xdr:twoCellAnchor editAs="oneCell">
    <xdr:from>
      <xdr:col>10</xdr:col>
      <xdr:colOff>342900</xdr:colOff>
      <xdr:row>28</xdr:row>
      <xdr:rowOff>38100</xdr:rowOff>
    </xdr:from>
    <xdr:to>
      <xdr:col>10</xdr:col>
      <xdr:colOff>685800</xdr:colOff>
      <xdr:row>31</xdr:row>
      <xdr:rowOff>9525</xdr:rowOff>
    </xdr:to>
    <xdr:pic>
      <xdr:nvPicPr>
        <xdr:cNvPr id="14" name="Picture 17"/>
        <xdr:cNvPicPr preferRelativeResize="1">
          <a:picLocks noChangeAspect="1"/>
        </xdr:cNvPicPr>
      </xdr:nvPicPr>
      <xdr:blipFill>
        <a:blip r:embed="rId8"/>
        <a:stretch>
          <a:fillRect/>
        </a:stretch>
      </xdr:blipFill>
      <xdr:spPr>
        <a:xfrm>
          <a:off x="8629650" y="5667375"/>
          <a:ext cx="342900" cy="476250"/>
        </a:xfrm>
        <a:prstGeom prst="rect">
          <a:avLst/>
        </a:prstGeom>
        <a:noFill/>
        <a:ln w="9525" cmpd="sng">
          <a:noFill/>
        </a:ln>
      </xdr:spPr>
    </xdr:pic>
    <xdr:clientData/>
  </xdr:twoCellAnchor>
  <xdr:twoCellAnchor editAs="oneCell">
    <xdr:from>
      <xdr:col>4</xdr:col>
      <xdr:colOff>0</xdr:colOff>
      <xdr:row>41</xdr:row>
      <xdr:rowOff>66675</xdr:rowOff>
    </xdr:from>
    <xdr:to>
      <xdr:col>4</xdr:col>
      <xdr:colOff>514350</xdr:colOff>
      <xdr:row>43</xdr:row>
      <xdr:rowOff>9525</xdr:rowOff>
    </xdr:to>
    <xdr:pic>
      <xdr:nvPicPr>
        <xdr:cNvPr id="15" name="Picture 18"/>
        <xdr:cNvPicPr preferRelativeResize="1">
          <a:picLocks noChangeAspect="1"/>
        </xdr:cNvPicPr>
      </xdr:nvPicPr>
      <xdr:blipFill>
        <a:blip r:embed="rId6"/>
        <a:stretch>
          <a:fillRect/>
        </a:stretch>
      </xdr:blipFill>
      <xdr:spPr>
        <a:xfrm>
          <a:off x="3314700" y="7820025"/>
          <a:ext cx="514350" cy="285750"/>
        </a:xfrm>
        <a:prstGeom prst="rect">
          <a:avLst/>
        </a:prstGeom>
        <a:noFill/>
        <a:ln w="9525" cmpd="sng">
          <a:noFill/>
        </a:ln>
      </xdr:spPr>
    </xdr:pic>
    <xdr:clientData/>
  </xdr:twoCellAnchor>
  <xdr:twoCellAnchor editAs="oneCell">
    <xdr:from>
      <xdr:col>7</xdr:col>
      <xdr:colOff>371475</xdr:colOff>
      <xdr:row>41</xdr:row>
      <xdr:rowOff>9525</xdr:rowOff>
    </xdr:from>
    <xdr:to>
      <xdr:col>7</xdr:col>
      <xdr:colOff>828675</xdr:colOff>
      <xdr:row>43</xdr:row>
      <xdr:rowOff>133350</xdr:rowOff>
    </xdr:to>
    <xdr:pic>
      <xdr:nvPicPr>
        <xdr:cNvPr id="16" name="Picture 19"/>
        <xdr:cNvPicPr preferRelativeResize="1">
          <a:picLocks noChangeAspect="1"/>
        </xdr:cNvPicPr>
      </xdr:nvPicPr>
      <xdr:blipFill>
        <a:blip r:embed="rId7"/>
        <a:stretch>
          <a:fillRect/>
        </a:stretch>
      </xdr:blipFill>
      <xdr:spPr>
        <a:xfrm>
          <a:off x="6172200" y="7762875"/>
          <a:ext cx="457200" cy="466725"/>
        </a:xfrm>
        <a:prstGeom prst="rect">
          <a:avLst/>
        </a:prstGeom>
        <a:noFill/>
        <a:ln w="9525" cmpd="sng">
          <a:noFill/>
        </a:ln>
      </xdr:spPr>
    </xdr:pic>
    <xdr:clientData/>
  </xdr:twoCellAnchor>
  <xdr:twoCellAnchor editAs="oneCell">
    <xdr:from>
      <xdr:col>10</xdr:col>
      <xdr:colOff>342900</xdr:colOff>
      <xdr:row>41</xdr:row>
      <xdr:rowOff>38100</xdr:rowOff>
    </xdr:from>
    <xdr:to>
      <xdr:col>10</xdr:col>
      <xdr:colOff>685800</xdr:colOff>
      <xdr:row>44</xdr:row>
      <xdr:rowOff>0</xdr:rowOff>
    </xdr:to>
    <xdr:pic>
      <xdr:nvPicPr>
        <xdr:cNvPr id="17" name="Picture 20"/>
        <xdr:cNvPicPr preferRelativeResize="1">
          <a:picLocks noChangeAspect="1"/>
        </xdr:cNvPicPr>
      </xdr:nvPicPr>
      <xdr:blipFill>
        <a:blip r:embed="rId8"/>
        <a:stretch>
          <a:fillRect/>
        </a:stretch>
      </xdr:blipFill>
      <xdr:spPr>
        <a:xfrm>
          <a:off x="8629650" y="7791450"/>
          <a:ext cx="342900" cy="466725"/>
        </a:xfrm>
        <a:prstGeom prst="rect">
          <a:avLst/>
        </a:prstGeom>
        <a:noFill/>
        <a:ln w="9525" cmpd="sng">
          <a:noFill/>
        </a:ln>
      </xdr:spPr>
    </xdr:pic>
    <xdr:clientData/>
  </xdr:twoCellAnchor>
  <xdr:twoCellAnchor editAs="oneCell">
    <xdr:from>
      <xdr:col>0</xdr:col>
      <xdr:colOff>47625</xdr:colOff>
      <xdr:row>0</xdr:row>
      <xdr:rowOff>57150</xdr:rowOff>
    </xdr:from>
    <xdr:to>
      <xdr:col>10</xdr:col>
      <xdr:colOff>114300</xdr:colOff>
      <xdr:row>0</xdr:row>
      <xdr:rowOff>1104900</xdr:rowOff>
    </xdr:to>
    <xdr:pic>
      <xdr:nvPicPr>
        <xdr:cNvPr id="18" name="Picture 107"/>
        <xdr:cNvPicPr preferRelativeResize="1">
          <a:picLocks noChangeAspect="1"/>
        </xdr:cNvPicPr>
      </xdr:nvPicPr>
      <xdr:blipFill>
        <a:blip r:embed="rId9"/>
        <a:stretch>
          <a:fillRect/>
        </a:stretch>
      </xdr:blipFill>
      <xdr:spPr>
        <a:xfrm>
          <a:off x="47625" y="57150"/>
          <a:ext cx="8353425" cy="1057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161925</xdr:rowOff>
    </xdr:from>
    <xdr:to>
      <xdr:col>0</xdr:col>
      <xdr:colOff>800100</xdr:colOff>
      <xdr:row>11</xdr:row>
      <xdr:rowOff>28575</xdr:rowOff>
    </xdr:to>
    <xdr:graphicFrame>
      <xdr:nvGraphicFramePr>
        <xdr:cNvPr id="1" name="Chart 1"/>
        <xdr:cNvGraphicFramePr/>
      </xdr:nvGraphicFramePr>
      <xdr:xfrm>
        <a:off x="0" y="1571625"/>
        <a:ext cx="800100" cy="13716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16</xdr:row>
      <xdr:rowOff>161925</xdr:rowOff>
    </xdr:from>
    <xdr:to>
      <xdr:col>0</xdr:col>
      <xdr:colOff>800100</xdr:colOff>
      <xdr:row>25</xdr:row>
      <xdr:rowOff>28575</xdr:rowOff>
    </xdr:to>
    <xdr:graphicFrame>
      <xdr:nvGraphicFramePr>
        <xdr:cNvPr id="2" name="Chart 2"/>
        <xdr:cNvGraphicFramePr/>
      </xdr:nvGraphicFramePr>
      <xdr:xfrm>
        <a:off x="0" y="3848100"/>
        <a:ext cx="800100" cy="1371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29</xdr:row>
      <xdr:rowOff>161925</xdr:rowOff>
    </xdr:from>
    <xdr:to>
      <xdr:col>0</xdr:col>
      <xdr:colOff>800100</xdr:colOff>
      <xdr:row>38</xdr:row>
      <xdr:rowOff>28575</xdr:rowOff>
    </xdr:to>
    <xdr:graphicFrame>
      <xdr:nvGraphicFramePr>
        <xdr:cNvPr id="3" name="Chart 3"/>
        <xdr:cNvGraphicFramePr/>
      </xdr:nvGraphicFramePr>
      <xdr:xfrm>
        <a:off x="0" y="5972175"/>
        <a:ext cx="800100" cy="13716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42</xdr:row>
      <xdr:rowOff>0</xdr:rowOff>
    </xdr:from>
    <xdr:to>
      <xdr:col>0</xdr:col>
      <xdr:colOff>800100</xdr:colOff>
      <xdr:row>42</xdr:row>
      <xdr:rowOff>0</xdr:rowOff>
    </xdr:to>
    <xdr:graphicFrame>
      <xdr:nvGraphicFramePr>
        <xdr:cNvPr id="4" name="Chart 4"/>
        <xdr:cNvGraphicFramePr/>
      </xdr:nvGraphicFramePr>
      <xdr:xfrm>
        <a:off x="0" y="7934325"/>
        <a:ext cx="80010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42</xdr:row>
      <xdr:rowOff>142875</xdr:rowOff>
    </xdr:from>
    <xdr:to>
      <xdr:col>0</xdr:col>
      <xdr:colOff>800100</xdr:colOff>
      <xdr:row>51</xdr:row>
      <xdr:rowOff>28575</xdr:rowOff>
    </xdr:to>
    <xdr:graphicFrame>
      <xdr:nvGraphicFramePr>
        <xdr:cNvPr id="5" name="Chart 5"/>
        <xdr:cNvGraphicFramePr/>
      </xdr:nvGraphicFramePr>
      <xdr:xfrm>
        <a:off x="0" y="8077200"/>
        <a:ext cx="800100" cy="1476375"/>
      </xdr:xfrm>
      <a:graphic>
        <a:graphicData uri="http://schemas.openxmlformats.org/drawingml/2006/chart">
          <c:chart xmlns:c="http://schemas.openxmlformats.org/drawingml/2006/chart" r:id="rId5"/>
        </a:graphicData>
      </a:graphic>
    </xdr:graphicFrame>
    <xdr:clientData/>
  </xdr:twoCellAnchor>
  <xdr:twoCellAnchor editAs="oneCell">
    <xdr:from>
      <xdr:col>4</xdr:col>
      <xdr:colOff>0</xdr:colOff>
      <xdr:row>1</xdr:row>
      <xdr:rowOff>66675</xdr:rowOff>
    </xdr:from>
    <xdr:to>
      <xdr:col>4</xdr:col>
      <xdr:colOff>514350</xdr:colOff>
      <xdr:row>3</xdr:row>
      <xdr:rowOff>9525</xdr:rowOff>
    </xdr:to>
    <xdr:pic>
      <xdr:nvPicPr>
        <xdr:cNvPr id="6" name="Picture 9"/>
        <xdr:cNvPicPr preferRelativeResize="1">
          <a:picLocks noChangeAspect="1"/>
        </xdr:cNvPicPr>
      </xdr:nvPicPr>
      <xdr:blipFill>
        <a:blip r:embed="rId6"/>
        <a:stretch>
          <a:fillRect/>
        </a:stretch>
      </xdr:blipFill>
      <xdr:spPr>
        <a:xfrm>
          <a:off x="3314700" y="1323975"/>
          <a:ext cx="514350" cy="285750"/>
        </a:xfrm>
        <a:prstGeom prst="rect">
          <a:avLst/>
        </a:prstGeom>
        <a:noFill/>
        <a:ln w="9525" cmpd="sng">
          <a:noFill/>
        </a:ln>
      </xdr:spPr>
    </xdr:pic>
    <xdr:clientData/>
  </xdr:twoCellAnchor>
  <xdr:twoCellAnchor editAs="oneCell">
    <xdr:from>
      <xdr:col>7</xdr:col>
      <xdr:colOff>371475</xdr:colOff>
      <xdr:row>1</xdr:row>
      <xdr:rowOff>9525</xdr:rowOff>
    </xdr:from>
    <xdr:to>
      <xdr:col>7</xdr:col>
      <xdr:colOff>828675</xdr:colOff>
      <xdr:row>3</xdr:row>
      <xdr:rowOff>133350</xdr:rowOff>
    </xdr:to>
    <xdr:pic>
      <xdr:nvPicPr>
        <xdr:cNvPr id="7" name="Picture 10"/>
        <xdr:cNvPicPr preferRelativeResize="1">
          <a:picLocks noChangeAspect="1"/>
        </xdr:cNvPicPr>
      </xdr:nvPicPr>
      <xdr:blipFill>
        <a:blip r:embed="rId7"/>
        <a:stretch>
          <a:fillRect/>
        </a:stretch>
      </xdr:blipFill>
      <xdr:spPr>
        <a:xfrm>
          <a:off x="6172200" y="1266825"/>
          <a:ext cx="457200" cy="466725"/>
        </a:xfrm>
        <a:prstGeom prst="rect">
          <a:avLst/>
        </a:prstGeom>
        <a:noFill/>
        <a:ln w="9525" cmpd="sng">
          <a:noFill/>
        </a:ln>
      </xdr:spPr>
    </xdr:pic>
    <xdr:clientData/>
  </xdr:twoCellAnchor>
  <xdr:twoCellAnchor editAs="oneCell">
    <xdr:from>
      <xdr:col>10</xdr:col>
      <xdr:colOff>342900</xdr:colOff>
      <xdr:row>1</xdr:row>
      <xdr:rowOff>38100</xdr:rowOff>
    </xdr:from>
    <xdr:to>
      <xdr:col>10</xdr:col>
      <xdr:colOff>685800</xdr:colOff>
      <xdr:row>4</xdr:row>
      <xdr:rowOff>0</xdr:rowOff>
    </xdr:to>
    <xdr:pic>
      <xdr:nvPicPr>
        <xdr:cNvPr id="8" name="Picture 11"/>
        <xdr:cNvPicPr preferRelativeResize="1">
          <a:picLocks noChangeAspect="1"/>
        </xdr:cNvPicPr>
      </xdr:nvPicPr>
      <xdr:blipFill>
        <a:blip r:embed="rId8"/>
        <a:stretch>
          <a:fillRect/>
        </a:stretch>
      </xdr:blipFill>
      <xdr:spPr>
        <a:xfrm>
          <a:off x="8629650" y="1295400"/>
          <a:ext cx="342900" cy="466725"/>
        </a:xfrm>
        <a:prstGeom prst="rect">
          <a:avLst/>
        </a:prstGeom>
        <a:noFill/>
        <a:ln w="9525" cmpd="sng">
          <a:noFill/>
        </a:ln>
      </xdr:spPr>
    </xdr:pic>
    <xdr:clientData/>
  </xdr:twoCellAnchor>
  <xdr:twoCellAnchor editAs="oneCell">
    <xdr:from>
      <xdr:col>4</xdr:col>
      <xdr:colOff>0</xdr:colOff>
      <xdr:row>15</xdr:row>
      <xdr:rowOff>57150</xdr:rowOff>
    </xdr:from>
    <xdr:to>
      <xdr:col>4</xdr:col>
      <xdr:colOff>514350</xdr:colOff>
      <xdr:row>16</xdr:row>
      <xdr:rowOff>171450</xdr:rowOff>
    </xdr:to>
    <xdr:pic>
      <xdr:nvPicPr>
        <xdr:cNvPr id="9" name="Picture 12"/>
        <xdr:cNvPicPr preferRelativeResize="1">
          <a:picLocks noChangeAspect="1"/>
        </xdr:cNvPicPr>
      </xdr:nvPicPr>
      <xdr:blipFill>
        <a:blip r:embed="rId6"/>
        <a:stretch>
          <a:fillRect/>
        </a:stretch>
      </xdr:blipFill>
      <xdr:spPr>
        <a:xfrm>
          <a:off x="3314700" y="3590925"/>
          <a:ext cx="514350" cy="266700"/>
        </a:xfrm>
        <a:prstGeom prst="rect">
          <a:avLst/>
        </a:prstGeom>
        <a:noFill/>
        <a:ln w="9525" cmpd="sng">
          <a:noFill/>
        </a:ln>
      </xdr:spPr>
    </xdr:pic>
    <xdr:clientData/>
  </xdr:twoCellAnchor>
  <xdr:twoCellAnchor editAs="oneCell">
    <xdr:from>
      <xdr:col>7</xdr:col>
      <xdr:colOff>371475</xdr:colOff>
      <xdr:row>15</xdr:row>
      <xdr:rowOff>9525</xdr:rowOff>
    </xdr:from>
    <xdr:to>
      <xdr:col>7</xdr:col>
      <xdr:colOff>828675</xdr:colOff>
      <xdr:row>17</xdr:row>
      <xdr:rowOff>123825</xdr:rowOff>
    </xdr:to>
    <xdr:pic>
      <xdr:nvPicPr>
        <xdr:cNvPr id="10" name="Picture 13"/>
        <xdr:cNvPicPr preferRelativeResize="1">
          <a:picLocks noChangeAspect="1"/>
        </xdr:cNvPicPr>
      </xdr:nvPicPr>
      <xdr:blipFill>
        <a:blip r:embed="rId7"/>
        <a:stretch>
          <a:fillRect/>
        </a:stretch>
      </xdr:blipFill>
      <xdr:spPr>
        <a:xfrm>
          <a:off x="6172200" y="3543300"/>
          <a:ext cx="457200" cy="457200"/>
        </a:xfrm>
        <a:prstGeom prst="rect">
          <a:avLst/>
        </a:prstGeom>
        <a:noFill/>
        <a:ln w="9525" cmpd="sng">
          <a:noFill/>
        </a:ln>
      </xdr:spPr>
    </xdr:pic>
    <xdr:clientData/>
  </xdr:twoCellAnchor>
  <xdr:twoCellAnchor editAs="oneCell">
    <xdr:from>
      <xdr:col>10</xdr:col>
      <xdr:colOff>342900</xdr:colOff>
      <xdr:row>15</xdr:row>
      <xdr:rowOff>38100</xdr:rowOff>
    </xdr:from>
    <xdr:to>
      <xdr:col>10</xdr:col>
      <xdr:colOff>685800</xdr:colOff>
      <xdr:row>17</xdr:row>
      <xdr:rowOff>152400</xdr:rowOff>
    </xdr:to>
    <xdr:pic>
      <xdr:nvPicPr>
        <xdr:cNvPr id="11" name="Picture 14"/>
        <xdr:cNvPicPr preferRelativeResize="1">
          <a:picLocks noChangeAspect="1"/>
        </xdr:cNvPicPr>
      </xdr:nvPicPr>
      <xdr:blipFill>
        <a:blip r:embed="rId8"/>
        <a:stretch>
          <a:fillRect/>
        </a:stretch>
      </xdr:blipFill>
      <xdr:spPr>
        <a:xfrm>
          <a:off x="8629650" y="3571875"/>
          <a:ext cx="342900" cy="457200"/>
        </a:xfrm>
        <a:prstGeom prst="rect">
          <a:avLst/>
        </a:prstGeom>
        <a:noFill/>
        <a:ln w="9525" cmpd="sng">
          <a:noFill/>
        </a:ln>
      </xdr:spPr>
    </xdr:pic>
    <xdr:clientData/>
  </xdr:twoCellAnchor>
  <xdr:twoCellAnchor editAs="oneCell">
    <xdr:from>
      <xdr:col>4</xdr:col>
      <xdr:colOff>0</xdr:colOff>
      <xdr:row>28</xdr:row>
      <xdr:rowOff>66675</xdr:rowOff>
    </xdr:from>
    <xdr:to>
      <xdr:col>4</xdr:col>
      <xdr:colOff>514350</xdr:colOff>
      <xdr:row>30</xdr:row>
      <xdr:rowOff>9525</xdr:rowOff>
    </xdr:to>
    <xdr:pic>
      <xdr:nvPicPr>
        <xdr:cNvPr id="12" name="Picture 15"/>
        <xdr:cNvPicPr preferRelativeResize="1">
          <a:picLocks noChangeAspect="1"/>
        </xdr:cNvPicPr>
      </xdr:nvPicPr>
      <xdr:blipFill>
        <a:blip r:embed="rId6"/>
        <a:stretch>
          <a:fillRect/>
        </a:stretch>
      </xdr:blipFill>
      <xdr:spPr>
        <a:xfrm>
          <a:off x="3314700" y="5724525"/>
          <a:ext cx="514350" cy="285750"/>
        </a:xfrm>
        <a:prstGeom prst="rect">
          <a:avLst/>
        </a:prstGeom>
        <a:noFill/>
        <a:ln w="9525" cmpd="sng">
          <a:noFill/>
        </a:ln>
      </xdr:spPr>
    </xdr:pic>
    <xdr:clientData/>
  </xdr:twoCellAnchor>
  <xdr:twoCellAnchor editAs="oneCell">
    <xdr:from>
      <xdr:col>7</xdr:col>
      <xdr:colOff>371475</xdr:colOff>
      <xdr:row>28</xdr:row>
      <xdr:rowOff>9525</xdr:rowOff>
    </xdr:from>
    <xdr:to>
      <xdr:col>7</xdr:col>
      <xdr:colOff>828675</xdr:colOff>
      <xdr:row>30</xdr:row>
      <xdr:rowOff>152400</xdr:rowOff>
    </xdr:to>
    <xdr:pic>
      <xdr:nvPicPr>
        <xdr:cNvPr id="13" name="Picture 16"/>
        <xdr:cNvPicPr preferRelativeResize="1">
          <a:picLocks noChangeAspect="1"/>
        </xdr:cNvPicPr>
      </xdr:nvPicPr>
      <xdr:blipFill>
        <a:blip r:embed="rId7"/>
        <a:stretch>
          <a:fillRect/>
        </a:stretch>
      </xdr:blipFill>
      <xdr:spPr>
        <a:xfrm>
          <a:off x="6172200" y="5667375"/>
          <a:ext cx="457200" cy="485775"/>
        </a:xfrm>
        <a:prstGeom prst="rect">
          <a:avLst/>
        </a:prstGeom>
        <a:noFill/>
        <a:ln w="9525" cmpd="sng">
          <a:noFill/>
        </a:ln>
      </xdr:spPr>
    </xdr:pic>
    <xdr:clientData/>
  </xdr:twoCellAnchor>
  <xdr:twoCellAnchor editAs="oneCell">
    <xdr:from>
      <xdr:col>10</xdr:col>
      <xdr:colOff>342900</xdr:colOff>
      <xdr:row>28</xdr:row>
      <xdr:rowOff>38100</xdr:rowOff>
    </xdr:from>
    <xdr:to>
      <xdr:col>10</xdr:col>
      <xdr:colOff>685800</xdr:colOff>
      <xdr:row>31</xdr:row>
      <xdr:rowOff>9525</xdr:rowOff>
    </xdr:to>
    <xdr:pic>
      <xdr:nvPicPr>
        <xdr:cNvPr id="14" name="Picture 17"/>
        <xdr:cNvPicPr preferRelativeResize="1">
          <a:picLocks noChangeAspect="1"/>
        </xdr:cNvPicPr>
      </xdr:nvPicPr>
      <xdr:blipFill>
        <a:blip r:embed="rId8"/>
        <a:stretch>
          <a:fillRect/>
        </a:stretch>
      </xdr:blipFill>
      <xdr:spPr>
        <a:xfrm>
          <a:off x="8629650" y="5695950"/>
          <a:ext cx="342900" cy="476250"/>
        </a:xfrm>
        <a:prstGeom prst="rect">
          <a:avLst/>
        </a:prstGeom>
        <a:noFill/>
        <a:ln w="9525" cmpd="sng">
          <a:noFill/>
        </a:ln>
      </xdr:spPr>
    </xdr:pic>
    <xdr:clientData/>
  </xdr:twoCellAnchor>
  <xdr:twoCellAnchor editAs="oneCell">
    <xdr:from>
      <xdr:col>4</xdr:col>
      <xdr:colOff>0</xdr:colOff>
      <xdr:row>41</xdr:row>
      <xdr:rowOff>66675</xdr:rowOff>
    </xdr:from>
    <xdr:to>
      <xdr:col>4</xdr:col>
      <xdr:colOff>514350</xdr:colOff>
      <xdr:row>42</xdr:row>
      <xdr:rowOff>190500</xdr:rowOff>
    </xdr:to>
    <xdr:pic>
      <xdr:nvPicPr>
        <xdr:cNvPr id="15" name="Picture 18"/>
        <xdr:cNvPicPr preferRelativeResize="1">
          <a:picLocks noChangeAspect="1"/>
        </xdr:cNvPicPr>
      </xdr:nvPicPr>
      <xdr:blipFill>
        <a:blip r:embed="rId6"/>
        <a:stretch>
          <a:fillRect/>
        </a:stretch>
      </xdr:blipFill>
      <xdr:spPr>
        <a:xfrm>
          <a:off x="3314700" y="7848600"/>
          <a:ext cx="514350" cy="276225"/>
        </a:xfrm>
        <a:prstGeom prst="rect">
          <a:avLst/>
        </a:prstGeom>
        <a:noFill/>
        <a:ln w="9525" cmpd="sng">
          <a:noFill/>
        </a:ln>
      </xdr:spPr>
    </xdr:pic>
    <xdr:clientData/>
  </xdr:twoCellAnchor>
  <xdr:twoCellAnchor editAs="oneCell">
    <xdr:from>
      <xdr:col>7</xdr:col>
      <xdr:colOff>371475</xdr:colOff>
      <xdr:row>41</xdr:row>
      <xdr:rowOff>9525</xdr:rowOff>
    </xdr:from>
    <xdr:to>
      <xdr:col>7</xdr:col>
      <xdr:colOff>828675</xdr:colOff>
      <xdr:row>43</xdr:row>
      <xdr:rowOff>104775</xdr:rowOff>
    </xdr:to>
    <xdr:pic>
      <xdr:nvPicPr>
        <xdr:cNvPr id="16" name="Picture 19"/>
        <xdr:cNvPicPr preferRelativeResize="1">
          <a:picLocks noChangeAspect="1"/>
        </xdr:cNvPicPr>
      </xdr:nvPicPr>
      <xdr:blipFill>
        <a:blip r:embed="rId7"/>
        <a:stretch>
          <a:fillRect/>
        </a:stretch>
      </xdr:blipFill>
      <xdr:spPr>
        <a:xfrm>
          <a:off x="6172200" y="7791450"/>
          <a:ext cx="457200" cy="447675"/>
        </a:xfrm>
        <a:prstGeom prst="rect">
          <a:avLst/>
        </a:prstGeom>
        <a:noFill/>
        <a:ln w="9525" cmpd="sng">
          <a:noFill/>
        </a:ln>
      </xdr:spPr>
    </xdr:pic>
    <xdr:clientData/>
  </xdr:twoCellAnchor>
  <xdr:twoCellAnchor editAs="oneCell">
    <xdr:from>
      <xdr:col>10</xdr:col>
      <xdr:colOff>342900</xdr:colOff>
      <xdr:row>41</xdr:row>
      <xdr:rowOff>38100</xdr:rowOff>
    </xdr:from>
    <xdr:to>
      <xdr:col>10</xdr:col>
      <xdr:colOff>685800</xdr:colOff>
      <xdr:row>43</xdr:row>
      <xdr:rowOff>133350</xdr:rowOff>
    </xdr:to>
    <xdr:pic>
      <xdr:nvPicPr>
        <xdr:cNvPr id="17" name="Picture 20"/>
        <xdr:cNvPicPr preferRelativeResize="1">
          <a:picLocks noChangeAspect="1"/>
        </xdr:cNvPicPr>
      </xdr:nvPicPr>
      <xdr:blipFill>
        <a:blip r:embed="rId8"/>
        <a:stretch>
          <a:fillRect/>
        </a:stretch>
      </xdr:blipFill>
      <xdr:spPr>
        <a:xfrm>
          <a:off x="8629650" y="7820025"/>
          <a:ext cx="342900" cy="447675"/>
        </a:xfrm>
        <a:prstGeom prst="rect">
          <a:avLst/>
        </a:prstGeom>
        <a:noFill/>
        <a:ln w="9525" cmpd="sng">
          <a:noFill/>
        </a:ln>
      </xdr:spPr>
    </xdr:pic>
    <xdr:clientData/>
  </xdr:twoCellAnchor>
  <xdr:twoCellAnchor editAs="oneCell">
    <xdr:from>
      <xdr:col>0</xdr:col>
      <xdr:colOff>47625</xdr:colOff>
      <xdr:row>0</xdr:row>
      <xdr:rowOff>47625</xdr:rowOff>
    </xdr:from>
    <xdr:to>
      <xdr:col>10</xdr:col>
      <xdr:colOff>114300</xdr:colOff>
      <xdr:row>0</xdr:row>
      <xdr:rowOff>1114425</xdr:rowOff>
    </xdr:to>
    <xdr:pic>
      <xdr:nvPicPr>
        <xdr:cNvPr id="18" name="Picture 119"/>
        <xdr:cNvPicPr preferRelativeResize="1">
          <a:picLocks noChangeAspect="1"/>
        </xdr:cNvPicPr>
      </xdr:nvPicPr>
      <xdr:blipFill>
        <a:blip r:embed="rId9"/>
        <a:stretch>
          <a:fillRect/>
        </a:stretch>
      </xdr:blipFill>
      <xdr:spPr>
        <a:xfrm>
          <a:off x="47625" y="47625"/>
          <a:ext cx="8353425" cy="1066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161925</xdr:rowOff>
    </xdr:from>
    <xdr:to>
      <xdr:col>0</xdr:col>
      <xdr:colOff>800100</xdr:colOff>
      <xdr:row>11</xdr:row>
      <xdr:rowOff>28575</xdr:rowOff>
    </xdr:to>
    <xdr:graphicFrame>
      <xdr:nvGraphicFramePr>
        <xdr:cNvPr id="1" name="Chart 1"/>
        <xdr:cNvGraphicFramePr/>
      </xdr:nvGraphicFramePr>
      <xdr:xfrm>
        <a:off x="0" y="1533525"/>
        <a:ext cx="800100" cy="13716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16</xdr:row>
      <xdr:rowOff>161925</xdr:rowOff>
    </xdr:from>
    <xdr:to>
      <xdr:col>0</xdr:col>
      <xdr:colOff>800100</xdr:colOff>
      <xdr:row>25</xdr:row>
      <xdr:rowOff>28575</xdr:rowOff>
    </xdr:to>
    <xdr:graphicFrame>
      <xdr:nvGraphicFramePr>
        <xdr:cNvPr id="2" name="Chart 2"/>
        <xdr:cNvGraphicFramePr/>
      </xdr:nvGraphicFramePr>
      <xdr:xfrm>
        <a:off x="0" y="3810000"/>
        <a:ext cx="800100" cy="1371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29</xdr:row>
      <xdr:rowOff>161925</xdr:rowOff>
    </xdr:from>
    <xdr:to>
      <xdr:col>0</xdr:col>
      <xdr:colOff>800100</xdr:colOff>
      <xdr:row>38</xdr:row>
      <xdr:rowOff>28575</xdr:rowOff>
    </xdr:to>
    <xdr:graphicFrame>
      <xdr:nvGraphicFramePr>
        <xdr:cNvPr id="3" name="Chart 3"/>
        <xdr:cNvGraphicFramePr/>
      </xdr:nvGraphicFramePr>
      <xdr:xfrm>
        <a:off x="0" y="5934075"/>
        <a:ext cx="800100" cy="13716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42</xdr:row>
      <xdr:rowOff>0</xdr:rowOff>
    </xdr:from>
    <xdr:to>
      <xdr:col>0</xdr:col>
      <xdr:colOff>800100</xdr:colOff>
      <xdr:row>42</xdr:row>
      <xdr:rowOff>0</xdr:rowOff>
    </xdr:to>
    <xdr:graphicFrame>
      <xdr:nvGraphicFramePr>
        <xdr:cNvPr id="4" name="Chart 4"/>
        <xdr:cNvGraphicFramePr/>
      </xdr:nvGraphicFramePr>
      <xdr:xfrm>
        <a:off x="0" y="7896225"/>
        <a:ext cx="80010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42</xdr:row>
      <xdr:rowOff>142875</xdr:rowOff>
    </xdr:from>
    <xdr:to>
      <xdr:col>0</xdr:col>
      <xdr:colOff>800100</xdr:colOff>
      <xdr:row>51</xdr:row>
      <xdr:rowOff>28575</xdr:rowOff>
    </xdr:to>
    <xdr:graphicFrame>
      <xdr:nvGraphicFramePr>
        <xdr:cNvPr id="5" name="Chart 5"/>
        <xdr:cNvGraphicFramePr/>
      </xdr:nvGraphicFramePr>
      <xdr:xfrm>
        <a:off x="0" y="8039100"/>
        <a:ext cx="800100" cy="1476375"/>
      </xdr:xfrm>
      <a:graphic>
        <a:graphicData uri="http://schemas.openxmlformats.org/drawingml/2006/chart">
          <c:chart xmlns:c="http://schemas.openxmlformats.org/drawingml/2006/chart" r:id="rId5"/>
        </a:graphicData>
      </a:graphic>
    </xdr:graphicFrame>
    <xdr:clientData/>
  </xdr:twoCellAnchor>
  <xdr:twoCellAnchor editAs="oneCell">
    <xdr:from>
      <xdr:col>4</xdr:col>
      <xdr:colOff>0</xdr:colOff>
      <xdr:row>1</xdr:row>
      <xdr:rowOff>66675</xdr:rowOff>
    </xdr:from>
    <xdr:to>
      <xdr:col>4</xdr:col>
      <xdr:colOff>514350</xdr:colOff>
      <xdr:row>3</xdr:row>
      <xdr:rowOff>9525</xdr:rowOff>
    </xdr:to>
    <xdr:pic>
      <xdr:nvPicPr>
        <xdr:cNvPr id="6" name="Picture 9"/>
        <xdr:cNvPicPr preferRelativeResize="1">
          <a:picLocks noChangeAspect="1"/>
        </xdr:cNvPicPr>
      </xdr:nvPicPr>
      <xdr:blipFill>
        <a:blip r:embed="rId6"/>
        <a:stretch>
          <a:fillRect/>
        </a:stretch>
      </xdr:blipFill>
      <xdr:spPr>
        <a:xfrm>
          <a:off x="3314700" y="1285875"/>
          <a:ext cx="514350" cy="285750"/>
        </a:xfrm>
        <a:prstGeom prst="rect">
          <a:avLst/>
        </a:prstGeom>
        <a:noFill/>
        <a:ln w="9525" cmpd="sng">
          <a:noFill/>
        </a:ln>
      </xdr:spPr>
    </xdr:pic>
    <xdr:clientData/>
  </xdr:twoCellAnchor>
  <xdr:twoCellAnchor editAs="oneCell">
    <xdr:from>
      <xdr:col>7</xdr:col>
      <xdr:colOff>371475</xdr:colOff>
      <xdr:row>1</xdr:row>
      <xdr:rowOff>9525</xdr:rowOff>
    </xdr:from>
    <xdr:to>
      <xdr:col>7</xdr:col>
      <xdr:colOff>828675</xdr:colOff>
      <xdr:row>3</xdr:row>
      <xdr:rowOff>133350</xdr:rowOff>
    </xdr:to>
    <xdr:pic>
      <xdr:nvPicPr>
        <xdr:cNvPr id="7" name="Picture 10"/>
        <xdr:cNvPicPr preferRelativeResize="1">
          <a:picLocks noChangeAspect="1"/>
        </xdr:cNvPicPr>
      </xdr:nvPicPr>
      <xdr:blipFill>
        <a:blip r:embed="rId7"/>
        <a:stretch>
          <a:fillRect/>
        </a:stretch>
      </xdr:blipFill>
      <xdr:spPr>
        <a:xfrm>
          <a:off x="6172200" y="1228725"/>
          <a:ext cx="457200" cy="466725"/>
        </a:xfrm>
        <a:prstGeom prst="rect">
          <a:avLst/>
        </a:prstGeom>
        <a:noFill/>
        <a:ln w="9525" cmpd="sng">
          <a:noFill/>
        </a:ln>
      </xdr:spPr>
    </xdr:pic>
    <xdr:clientData/>
  </xdr:twoCellAnchor>
  <xdr:twoCellAnchor editAs="oneCell">
    <xdr:from>
      <xdr:col>10</xdr:col>
      <xdr:colOff>342900</xdr:colOff>
      <xdr:row>1</xdr:row>
      <xdr:rowOff>38100</xdr:rowOff>
    </xdr:from>
    <xdr:to>
      <xdr:col>10</xdr:col>
      <xdr:colOff>685800</xdr:colOff>
      <xdr:row>4</xdr:row>
      <xdr:rowOff>0</xdr:rowOff>
    </xdr:to>
    <xdr:pic>
      <xdr:nvPicPr>
        <xdr:cNvPr id="8" name="Picture 11"/>
        <xdr:cNvPicPr preferRelativeResize="1">
          <a:picLocks noChangeAspect="1"/>
        </xdr:cNvPicPr>
      </xdr:nvPicPr>
      <xdr:blipFill>
        <a:blip r:embed="rId8"/>
        <a:stretch>
          <a:fillRect/>
        </a:stretch>
      </xdr:blipFill>
      <xdr:spPr>
        <a:xfrm>
          <a:off x="8629650" y="1257300"/>
          <a:ext cx="342900" cy="466725"/>
        </a:xfrm>
        <a:prstGeom prst="rect">
          <a:avLst/>
        </a:prstGeom>
        <a:noFill/>
        <a:ln w="9525" cmpd="sng">
          <a:noFill/>
        </a:ln>
      </xdr:spPr>
    </xdr:pic>
    <xdr:clientData/>
  </xdr:twoCellAnchor>
  <xdr:twoCellAnchor editAs="oneCell">
    <xdr:from>
      <xdr:col>4</xdr:col>
      <xdr:colOff>0</xdr:colOff>
      <xdr:row>15</xdr:row>
      <xdr:rowOff>57150</xdr:rowOff>
    </xdr:from>
    <xdr:to>
      <xdr:col>4</xdr:col>
      <xdr:colOff>514350</xdr:colOff>
      <xdr:row>16</xdr:row>
      <xdr:rowOff>171450</xdr:rowOff>
    </xdr:to>
    <xdr:pic>
      <xdr:nvPicPr>
        <xdr:cNvPr id="9" name="Picture 12"/>
        <xdr:cNvPicPr preferRelativeResize="1">
          <a:picLocks noChangeAspect="1"/>
        </xdr:cNvPicPr>
      </xdr:nvPicPr>
      <xdr:blipFill>
        <a:blip r:embed="rId6"/>
        <a:stretch>
          <a:fillRect/>
        </a:stretch>
      </xdr:blipFill>
      <xdr:spPr>
        <a:xfrm>
          <a:off x="3314700" y="3552825"/>
          <a:ext cx="514350" cy="266700"/>
        </a:xfrm>
        <a:prstGeom prst="rect">
          <a:avLst/>
        </a:prstGeom>
        <a:noFill/>
        <a:ln w="9525" cmpd="sng">
          <a:noFill/>
        </a:ln>
      </xdr:spPr>
    </xdr:pic>
    <xdr:clientData/>
  </xdr:twoCellAnchor>
  <xdr:twoCellAnchor editAs="oneCell">
    <xdr:from>
      <xdr:col>7</xdr:col>
      <xdr:colOff>371475</xdr:colOff>
      <xdr:row>15</xdr:row>
      <xdr:rowOff>9525</xdr:rowOff>
    </xdr:from>
    <xdr:to>
      <xdr:col>7</xdr:col>
      <xdr:colOff>828675</xdr:colOff>
      <xdr:row>17</xdr:row>
      <xdr:rowOff>123825</xdr:rowOff>
    </xdr:to>
    <xdr:pic>
      <xdr:nvPicPr>
        <xdr:cNvPr id="10" name="Picture 13"/>
        <xdr:cNvPicPr preferRelativeResize="1">
          <a:picLocks noChangeAspect="1"/>
        </xdr:cNvPicPr>
      </xdr:nvPicPr>
      <xdr:blipFill>
        <a:blip r:embed="rId7"/>
        <a:stretch>
          <a:fillRect/>
        </a:stretch>
      </xdr:blipFill>
      <xdr:spPr>
        <a:xfrm>
          <a:off x="6172200" y="3505200"/>
          <a:ext cx="457200" cy="457200"/>
        </a:xfrm>
        <a:prstGeom prst="rect">
          <a:avLst/>
        </a:prstGeom>
        <a:noFill/>
        <a:ln w="9525" cmpd="sng">
          <a:noFill/>
        </a:ln>
      </xdr:spPr>
    </xdr:pic>
    <xdr:clientData/>
  </xdr:twoCellAnchor>
  <xdr:twoCellAnchor editAs="oneCell">
    <xdr:from>
      <xdr:col>10</xdr:col>
      <xdr:colOff>342900</xdr:colOff>
      <xdr:row>15</xdr:row>
      <xdr:rowOff>38100</xdr:rowOff>
    </xdr:from>
    <xdr:to>
      <xdr:col>10</xdr:col>
      <xdr:colOff>685800</xdr:colOff>
      <xdr:row>17</xdr:row>
      <xdr:rowOff>152400</xdr:rowOff>
    </xdr:to>
    <xdr:pic>
      <xdr:nvPicPr>
        <xdr:cNvPr id="11" name="Picture 14"/>
        <xdr:cNvPicPr preferRelativeResize="1">
          <a:picLocks noChangeAspect="1"/>
        </xdr:cNvPicPr>
      </xdr:nvPicPr>
      <xdr:blipFill>
        <a:blip r:embed="rId8"/>
        <a:stretch>
          <a:fillRect/>
        </a:stretch>
      </xdr:blipFill>
      <xdr:spPr>
        <a:xfrm>
          <a:off x="8629650" y="3533775"/>
          <a:ext cx="342900" cy="457200"/>
        </a:xfrm>
        <a:prstGeom prst="rect">
          <a:avLst/>
        </a:prstGeom>
        <a:noFill/>
        <a:ln w="9525" cmpd="sng">
          <a:noFill/>
        </a:ln>
      </xdr:spPr>
    </xdr:pic>
    <xdr:clientData/>
  </xdr:twoCellAnchor>
  <xdr:twoCellAnchor editAs="oneCell">
    <xdr:from>
      <xdr:col>4</xdr:col>
      <xdr:colOff>0</xdr:colOff>
      <xdr:row>28</xdr:row>
      <xdr:rowOff>66675</xdr:rowOff>
    </xdr:from>
    <xdr:to>
      <xdr:col>4</xdr:col>
      <xdr:colOff>514350</xdr:colOff>
      <xdr:row>30</xdr:row>
      <xdr:rowOff>9525</xdr:rowOff>
    </xdr:to>
    <xdr:pic>
      <xdr:nvPicPr>
        <xdr:cNvPr id="12" name="Picture 15"/>
        <xdr:cNvPicPr preferRelativeResize="1">
          <a:picLocks noChangeAspect="1"/>
        </xdr:cNvPicPr>
      </xdr:nvPicPr>
      <xdr:blipFill>
        <a:blip r:embed="rId6"/>
        <a:stretch>
          <a:fillRect/>
        </a:stretch>
      </xdr:blipFill>
      <xdr:spPr>
        <a:xfrm>
          <a:off x="3314700" y="5686425"/>
          <a:ext cx="514350" cy="285750"/>
        </a:xfrm>
        <a:prstGeom prst="rect">
          <a:avLst/>
        </a:prstGeom>
        <a:noFill/>
        <a:ln w="9525" cmpd="sng">
          <a:noFill/>
        </a:ln>
      </xdr:spPr>
    </xdr:pic>
    <xdr:clientData/>
  </xdr:twoCellAnchor>
  <xdr:twoCellAnchor editAs="oneCell">
    <xdr:from>
      <xdr:col>7</xdr:col>
      <xdr:colOff>371475</xdr:colOff>
      <xdr:row>28</xdr:row>
      <xdr:rowOff>9525</xdr:rowOff>
    </xdr:from>
    <xdr:to>
      <xdr:col>7</xdr:col>
      <xdr:colOff>828675</xdr:colOff>
      <xdr:row>30</xdr:row>
      <xdr:rowOff>152400</xdr:rowOff>
    </xdr:to>
    <xdr:pic>
      <xdr:nvPicPr>
        <xdr:cNvPr id="13" name="Picture 16"/>
        <xdr:cNvPicPr preferRelativeResize="1">
          <a:picLocks noChangeAspect="1"/>
        </xdr:cNvPicPr>
      </xdr:nvPicPr>
      <xdr:blipFill>
        <a:blip r:embed="rId7"/>
        <a:stretch>
          <a:fillRect/>
        </a:stretch>
      </xdr:blipFill>
      <xdr:spPr>
        <a:xfrm>
          <a:off x="6172200" y="5629275"/>
          <a:ext cx="457200" cy="485775"/>
        </a:xfrm>
        <a:prstGeom prst="rect">
          <a:avLst/>
        </a:prstGeom>
        <a:noFill/>
        <a:ln w="9525" cmpd="sng">
          <a:noFill/>
        </a:ln>
      </xdr:spPr>
    </xdr:pic>
    <xdr:clientData/>
  </xdr:twoCellAnchor>
  <xdr:twoCellAnchor editAs="oneCell">
    <xdr:from>
      <xdr:col>10</xdr:col>
      <xdr:colOff>342900</xdr:colOff>
      <xdr:row>28</xdr:row>
      <xdr:rowOff>38100</xdr:rowOff>
    </xdr:from>
    <xdr:to>
      <xdr:col>10</xdr:col>
      <xdr:colOff>685800</xdr:colOff>
      <xdr:row>31</xdr:row>
      <xdr:rowOff>9525</xdr:rowOff>
    </xdr:to>
    <xdr:pic>
      <xdr:nvPicPr>
        <xdr:cNvPr id="14" name="Picture 17"/>
        <xdr:cNvPicPr preferRelativeResize="1">
          <a:picLocks noChangeAspect="1"/>
        </xdr:cNvPicPr>
      </xdr:nvPicPr>
      <xdr:blipFill>
        <a:blip r:embed="rId8"/>
        <a:stretch>
          <a:fillRect/>
        </a:stretch>
      </xdr:blipFill>
      <xdr:spPr>
        <a:xfrm>
          <a:off x="8629650" y="5657850"/>
          <a:ext cx="342900" cy="476250"/>
        </a:xfrm>
        <a:prstGeom prst="rect">
          <a:avLst/>
        </a:prstGeom>
        <a:noFill/>
        <a:ln w="9525" cmpd="sng">
          <a:noFill/>
        </a:ln>
      </xdr:spPr>
    </xdr:pic>
    <xdr:clientData/>
  </xdr:twoCellAnchor>
  <xdr:twoCellAnchor editAs="oneCell">
    <xdr:from>
      <xdr:col>4</xdr:col>
      <xdr:colOff>0</xdr:colOff>
      <xdr:row>41</xdr:row>
      <xdr:rowOff>85725</xdr:rowOff>
    </xdr:from>
    <xdr:to>
      <xdr:col>4</xdr:col>
      <xdr:colOff>514350</xdr:colOff>
      <xdr:row>43</xdr:row>
      <xdr:rowOff>0</xdr:rowOff>
    </xdr:to>
    <xdr:pic>
      <xdr:nvPicPr>
        <xdr:cNvPr id="15" name="Picture 18"/>
        <xdr:cNvPicPr preferRelativeResize="1">
          <a:picLocks noChangeAspect="1"/>
        </xdr:cNvPicPr>
      </xdr:nvPicPr>
      <xdr:blipFill>
        <a:blip r:embed="rId6"/>
        <a:stretch>
          <a:fillRect/>
        </a:stretch>
      </xdr:blipFill>
      <xdr:spPr>
        <a:xfrm>
          <a:off x="3314700" y="7829550"/>
          <a:ext cx="514350" cy="266700"/>
        </a:xfrm>
        <a:prstGeom prst="rect">
          <a:avLst/>
        </a:prstGeom>
        <a:noFill/>
        <a:ln w="9525" cmpd="sng">
          <a:noFill/>
        </a:ln>
      </xdr:spPr>
    </xdr:pic>
    <xdr:clientData/>
  </xdr:twoCellAnchor>
  <xdr:twoCellAnchor editAs="oneCell">
    <xdr:from>
      <xdr:col>7</xdr:col>
      <xdr:colOff>371475</xdr:colOff>
      <xdr:row>41</xdr:row>
      <xdr:rowOff>38100</xdr:rowOff>
    </xdr:from>
    <xdr:to>
      <xdr:col>7</xdr:col>
      <xdr:colOff>828675</xdr:colOff>
      <xdr:row>43</xdr:row>
      <xdr:rowOff>133350</xdr:rowOff>
    </xdr:to>
    <xdr:pic>
      <xdr:nvPicPr>
        <xdr:cNvPr id="16" name="Picture 19"/>
        <xdr:cNvPicPr preferRelativeResize="1">
          <a:picLocks noChangeAspect="1"/>
        </xdr:cNvPicPr>
      </xdr:nvPicPr>
      <xdr:blipFill>
        <a:blip r:embed="rId7"/>
        <a:stretch>
          <a:fillRect/>
        </a:stretch>
      </xdr:blipFill>
      <xdr:spPr>
        <a:xfrm>
          <a:off x="6172200" y="7781925"/>
          <a:ext cx="457200" cy="447675"/>
        </a:xfrm>
        <a:prstGeom prst="rect">
          <a:avLst/>
        </a:prstGeom>
        <a:noFill/>
        <a:ln w="9525" cmpd="sng">
          <a:noFill/>
        </a:ln>
      </xdr:spPr>
    </xdr:pic>
    <xdr:clientData/>
  </xdr:twoCellAnchor>
  <xdr:twoCellAnchor editAs="oneCell">
    <xdr:from>
      <xdr:col>10</xdr:col>
      <xdr:colOff>342900</xdr:colOff>
      <xdr:row>41</xdr:row>
      <xdr:rowOff>38100</xdr:rowOff>
    </xdr:from>
    <xdr:to>
      <xdr:col>10</xdr:col>
      <xdr:colOff>685800</xdr:colOff>
      <xdr:row>43</xdr:row>
      <xdr:rowOff>133350</xdr:rowOff>
    </xdr:to>
    <xdr:pic>
      <xdr:nvPicPr>
        <xdr:cNvPr id="17" name="Picture 20"/>
        <xdr:cNvPicPr preferRelativeResize="1">
          <a:picLocks noChangeAspect="1"/>
        </xdr:cNvPicPr>
      </xdr:nvPicPr>
      <xdr:blipFill>
        <a:blip r:embed="rId8"/>
        <a:stretch>
          <a:fillRect/>
        </a:stretch>
      </xdr:blipFill>
      <xdr:spPr>
        <a:xfrm>
          <a:off x="8629650" y="7781925"/>
          <a:ext cx="342900" cy="447675"/>
        </a:xfrm>
        <a:prstGeom prst="rect">
          <a:avLst/>
        </a:prstGeom>
        <a:noFill/>
        <a:ln w="9525" cmpd="sng">
          <a:noFill/>
        </a:ln>
      </xdr:spPr>
    </xdr:pic>
    <xdr:clientData/>
  </xdr:twoCellAnchor>
  <xdr:twoCellAnchor editAs="oneCell">
    <xdr:from>
      <xdr:col>0</xdr:col>
      <xdr:colOff>47625</xdr:colOff>
      <xdr:row>0</xdr:row>
      <xdr:rowOff>57150</xdr:rowOff>
    </xdr:from>
    <xdr:to>
      <xdr:col>10</xdr:col>
      <xdr:colOff>114300</xdr:colOff>
      <xdr:row>0</xdr:row>
      <xdr:rowOff>1123950</xdr:rowOff>
    </xdr:to>
    <xdr:pic>
      <xdr:nvPicPr>
        <xdr:cNvPr id="18" name="Picture 107"/>
        <xdr:cNvPicPr preferRelativeResize="1">
          <a:picLocks noChangeAspect="1"/>
        </xdr:cNvPicPr>
      </xdr:nvPicPr>
      <xdr:blipFill>
        <a:blip r:embed="rId9"/>
        <a:stretch>
          <a:fillRect/>
        </a:stretch>
      </xdr:blipFill>
      <xdr:spPr>
        <a:xfrm>
          <a:off x="47625" y="57150"/>
          <a:ext cx="8353425" cy="1066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161925</xdr:rowOff>
    </xdr:from>
    <xdr:to>
      <xdr:col>0</xdr:col>
      <xdr:colOff>800100</xdr:colOff>
      <xdr:row>11</xdr:row>
      <xdr:rowOff>28575</xdr:rowOff>
    </xdr:to>
    <xdr:graphicFrame>
      <xdr:nvGraphicFramePr>
        <xdr:cNvPr id="1" name="Chart 1"/>
        <xdr:cNvGraphicFramePr/>
      </xdr:nvGraphicFramePr>
      <xdr:xfrm>
        <a:off x="0" y="1533525"/>
        <a:ext cx="800100" cy="13906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16</xdr:row>
      <xdr:rowOff>161925</xdr:rowOff>
    </xdr:from>
    <xdr:to>
      <xdr:col>0</xdr:col>
      <xdr:colOff>800100</xdr:colOff>
      <xdr:row>25</xdr:row>
      <xdr:rowOff>28575</xdr:rowOff>
    </xdr:to>
    <xdr:graphicFrame>
      <xdr:nvGraphicFramePr>
        <xdr:cNvPr id="2" name="Chart 2"/>
        <xdr:cNvGraphicFramePr/>
      </xdr:nvGraphicFramePr>
      <xdr:xfrm>
        <a:off x="0" y="3829050"/>
        <a:ext cx="800100" cy="13906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29</xdr:row>
      <xdr:rowOff>161925</xdr:rowOff>
    </xdr:from>
    <xdr:to>
      <xdr:col>0</xdr:col>
      <xdr:colOff>800100</xdr:colOff>
      <xdr:row>38</xdr:row>
      <xdr:rowOff>28575</xdr:rowOff>
    </xdr:to>
    <xdr:graphicFrame>
      <xdr:nvGraphicFramePr>
        <xdr:cNvPr id="3" name="Chart 3"/>
        <xdr:cNvGraphicFramePr/>
      </xdr:nvGraphicFramePr>
      <xdr:xfrm>
        <a:off x="0" y="5972175"/>
        <a:ext cx="800100" cy="13906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42</xdr:row>
      <xdr:rowOff>0</xdr:rowOff>
    </xdr:from>
    <xdr:to>
      <xdr:col>0</xdr:col>
      <xdr:colOff>800100</xdr:colOff>
      <xdr:row>42</xdr:row>
      <xdr:rowOff>0</xdr:rowOff>
    </xdr:to>
    <xdr:graphicFrame>
      <xdr:nvGraphicFramePr>
        <xdr:cNvPr id="4" name="Chart 4"/>
        <xdr:cNvGraphicFramePr/>
      </xdr:nvGraphicFramePr>
      <xdr:xfrm>
        <a:off x="0" y="7953375"/>
        <a:ext cx="80010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42</xdr:row>
      <xdr:rowOff>142875</xdr:rowOff>
    </xdr:from>
    <xdr:to>
      <xdr:col>0</xdr:col>
      <xdr:colOff>800100</xdr:colOff>
      <xdr:row>51</xdr:row>
      <xdr:rowOff>28575</xdr:rowOff>
    </xdr:to>
    <xdr:graphicFrame>
      <xdr:nvGraphicFramePr>
        <xdr:cNvPr id="5" name="Chart 5"/>
        <xdr:cNvGraphicFramePr/>
      </xdr:nvGraphicFramePr>
      <xdr:xfrm>
        <a:off x="0" y="8096250"/>
        <a:ext cx="800100" cy="1476375"/>
      </xdr:xfrm>
      <a:graphic>
        <a:graphicData uri="http://schemas.openxmlformats.org/drawingml/2006/chart">
          <c:chart xmlns:c="http://schemas.openxmlformats.org/drawingml/2006/chart" r:id="rId5"/>
        </a:graphicData>
      </a:graphic>
    </xdr:graphicFrame>
    <xdr:clientData/>
  </xdr:twoCellAnchor>
  <xdr:twoCellAnchor editAs="oneCell">
    <xdr:from>
      <xdr:col>4</xdr:col>
      <xdr:colOff>0</xdr:colOff>
      <xdr:row>1</xdr:row>
      <xdr:rowOff>66675</xdr:rowOff>
    </xdr:from>
    <xdr:to>
      <xdr:col>4</xdr:col>
      <xdr:colOff>514350</xdr:colOff>
      <xdr:row>3</xdr:row>
      <xdr:rowOff>9525</xdr:rowOff>
    </xdr:to>
    <xdr:pic>
      <xdr:nvPicPr>
        <xdr:cNvPr id="6" name="Picture 9"/>
        <xdr:cNvPicPr preferRelativeResize="1">
          <a:picLocks noChangeAspect="1"/>
        </xdr:cNvPicPr>
      </xdr:nvPicPr>
      <xdr:blipFill>
        <a:blip r:embed="rId6"/>
        <a:stretch>
          <a:fillRect/>
        </a:stretch>
      </xdr:blipFill>
      <xdr:spPr>
        <a:xfrm>
          <a:off x="3314700" y="1285875"/>
          <a:ext cx="514350" cy="285750"/>
        </a:xfrm>
        <a:prstGeom prst="rect">
          <a:avLst/>
        </a:prstGeom>
        <a:noFill/>
        <a:ln w="9525" cmpd="sng">
          <a:noFill/>
        </a:ln>
      </xdr:spPr>
    </xdr:pic>
    <xdr:clientData/>
  </xdr:twoCellAnchor>
  <xdr:twoCellAnchor editAs="oneCell">
    <xdr:from>
      <xdr:col>7</xdr:col>
      <xdr:colOff>371475</xdr:colOff>
      <xdr:row>1</xdr:row>
      <xdr:rowOff>9525</xdr:rowOff>
    </xdr:from>
    <xdr:to>
      <xdr:col>7</xdr:col>
      <xdr:colOff>828675</xdr:colOff>
      <xdr:row>3</xdr:row>
      <xdr:rowOff>133350</xdr:rowOff>
    </xdr:to>
    <xdr:pic>
      <xdr:nvPicPr>
        <xdr:cNvPr id="7" name="Picture 10"/>
        <xdr:cNvPicPr preferRelativeResize="1">
          <a:picLocks noChangeAspect="1"/>
        </xdr:cNvPicPr>
      </xdr:nvPicPr>
      <xdr:blipFill>
        <a:blip r:embed="rId7"/>
        <a:stretch>
          <a:fillRect/>
        </a:stretch>
      </xdr:blipFill>
      <xdr:spPr>
        <a:xfrm>
          <a:off x="6172200" y="1228725"/>
          <a:ext cx="457200" cy="466725"/>
        </a:xfrm>
        <a:prstGeom prst="rect">
          <a:avLst/>
        </a:prstGeom>
        <a:noFill/>
        <a:ln w="9525" cmpd="sng">
          <a:noFill/>
        </a:ln>
      </xdr:spPr>
    </xdr:pic>
    <xdr:clientData/>
  </xdr:twoCellAnchor>
  <xdr:twoCellAnchor editAs="oneCell">
    <xdr:from>
      <xdr:col>10</xdr:col>
      <xdr:colOff>342900</xdr:colOff>
      <xdr:row>1</xdr:row>
      <xdr:rowOff>38100</xdr:rowOff>
    </xdr:from>
    <xdr:to>
      <xdr:col>10</xdr:col>
      <xdr:colOff>685800</xdr:colOff>
      <xdr:row>4</xdr:row>
      <xdr:rowOff>0</xdr:rowOff>
    </xdr:to>
    <xdr:pic>
      <xdr:nvPicPr>
        <xdr:cNvPr id="8" name="Picture 11"/>
        <xdr:cNvPicPr preferRelativeResize="1">
          <a:picLocks noChangeAspect="1"/>
        </xdr:cNvPicPr>
      </xdr:nvPicPr>
      <xdr:blipFill>
        <a:blip r:embed="rId8"/>
        <a:stretch>
          <a:fillRect/>
        </a:stretch>
      </xdr:blipFill>
      <xdr:spPr>
        <a:xfrm>
          <a:off x="8629650" y="1257300"/>
          <a:ext cx="342900" cy="466725"/>
        </a:xfrm>
        <a:prstGeom prst="rect">
          <a:avLst/>
        </a:prstGeom>
        <a:noFill/>
        <a:ln w="9525" cmpd="sng">
          <a:noFill/>
        </a:ln>
      </xdr:spPr>
    </xdr:pic>
    <xdr:clientData/>
  </xdr:twoCellAnchor>
  <xdr:twoCellAnchor editAs="oneCell">
    <xdr:from>
      <xdr:col>4</xdr:col>
      <xdr:colOff>0</xdr:colOff>
      <xdr:row>15</xdr:row>
      <xdr:rowOff>57150</xdr:rowOff>
    </xdr:from>
    <xdr:to>
      <xdr:col>4</xdr:col>
      <xdr:colOff>514350</xdr:colOff>
      <xdr:row>16</xdr:row>
      <xdr:rowOff>171450</xdr:rowOff>
    </xdr:to>
    <xdr:pic>
      <xdr:nvPicPr>
        <xdr:cNvPr id="9" name="Picture 12"/>
        <xdr:cNvPicPr preferRelativeResize="1">
          <a:picLocks noChangeAspect="1"/>
        </xdr:cNvPicPr>
      </xdr:nvPicPr>
      <xdr:blipFill>
        <a:blip r:embed="rId6"/>
        <a:stretch>
          <a:fillRect/>
        </a:stretch>
      </xdr:blipFill>
      <xdr:spPr>
        <a:xfrm>
          <a:off x="3314700" y="3571875"/>
          <a:ext cx="514350" cy="266700"/>
        </a:xfrm>
        <a:prstGeom prst="rect">
          <a:avLst/>
        </a:prstGeom>
        <a:noFill/>
        <a:ln w="9525" cmpd="sng">
          <a:noFill/>
        </a:ln>
      </xdr:spPr>
    </xdr:pic>
    <xdr:clientData/>
  </xdr:twoCellAnchor>
  <xdr:twoCellAnchor editAs="oneCell">
    <xdr:from>
      <xdr:col>7</xdr:col>
      <xdr:colOff>371475</xdr:colOff>
      <xdr:row>15</xdr:row>
      <xdr:rowOff>9525</xdr:rowOff>
    </xdr:from>
    <xdr:to>
      <xdr:col>7</xdr:col>
      <xdr:colOff>828675</xdr:colOff>
      <xdr:row>17</xdr:row>
      <xdr:rowOff>123825</xdr:rowOff>
    </xdr:to>
    <xdr:pic>
      <xdr:nvPicPr>
        <xdr:cNvPr id="10" name="Picture 13"/>
        <xdr:cNvPicPr preferRelativeResize="1">
          <a:picLocks noChangeAspect="1"/>
        </xdr:cNvPicPr>
      </xdr:nvPicPr>
      <xdr:blipFill>
        <a:blip r:embed="rId7"/>
        <a:stretch>
          <a:fillRect/>
        </a:stretch>
      </xdr:blipFill>
      <xdr:spPr>
        <a:xfrm>
          <a:off x="6172200" y="3524250"/>
          <a:ext cx="457200" cy="457200"/>
        </a:xfrm>
        <a:prstGeom prst="rect">
          <a:avLst/>
        </a:prstGeom>
        <a:noFill/>
        <a:ln w="9525" cmpd="sng">
          <a:noFill/>
        </a:ln>
      </xdr:spPr>
    </xdr:pic>
    <xdr:clientData/>
  </xdr:twoCellAnchor>
  <xdr:twoCellAnchor editAs="oneCell">
    <xdr:from>
      <xdr:col>10</xdr:col>
      <xdr:colOff>342900</xdr:colOff>
      <xdr:row>15</xdr:row>
      <xdr:rowOff>38100</xdr:rowOff>
    </xdr:from>
    <xdr:to>
      <xdr:col>10</xdr:col>
      <xdr:colOff>685800</xdr:colOff>
      <xdr:row>17</xdr:row>
      <xdr:rowOff>152400</xdr:rowOff>
    </xdr:to>
    <xdr:pic>
      <xdr:nvPicPr>
        <xdr:cNvPr id="11" name="Picture 14"/>
        <xdr:cNvPicPr preferRelativeResize="1">
          <a:picLocks noChangeAspect="1"/>
        </xdr:cNvPicPr>
      </xdr:nvPicPr>
      <xdr:blipFill>
        <a:blip r:embed="rId8"/>
        <a:stretch>
          <a:fillRect/>
        </a:stretch>
      </xdr:blipFill>
      <xdr:spPr>
        <a:xfrm>
          <a:off x="8629650" y="3552825"/>
          <a:ext cx="342900" cy="457200"/>
        </a:xfrm>
        <a:prstGeom prst="rect">
          <a:avLst/>
        </a:prstGeom>
        <a:noFill/>
        <a:ln w="9525" cmpd="sng">
          <a:noFill/>
        </a:ln>
      </xdr:spPr>
    </xdr:pic>
    <xdr:clientData/>
  </xdr:twoCellAnchor>
  <xdr:twoCellAnchor editAs="oneCell">
    <xdr:from>
      <xdr:col>4</xdr:col>
      <xdr:colOff>0</xdr:colOff>
      <xdr:row>28</xdr:row>
      <xdr:rowOff>66675</xdr:rowOff>
    </xdr:from>
    <xdr:to>
      <xdr:col>4</xdr:col>
      <xdr:colOff>514350</xdr:colOff>
      <xdr:row>30</xdr:row>
      <xdr:rowOff>9525</xdr:rowOff>
    </xdr:to>
    <xdr:pic>
      <xdr:nvPicPr>
        <xdr:cNvPr id="12" name="Picture 15"/>
        <xdr:cNvPicPr preferRelativeResize="1">
          <a:picLocks noChangeAspect="1"/>
        </xdr:cNvPicPr>
      </xdr:nvPicPr>
      <xdr:blipFill>
        <a:blip r:embed="rId6"/>
        <a:stretch>
          <a:fillRect/>
        </a:stretch>
      </xdr:blipFill>
      <xdr:spPr>
        <a:xfrm>
          <a:off x="3314700" y="5724525"/>
          <a:ext cx="514350" cy="285750"/>
        </a:xfrm>
        <a:prstGeom prst="rect">
          <a:avLst/>
        </a:prstGeom>
        <a:noFill/>
        <a:ln w="9525" cmpd="sng">
          <a:noFill/>
        </a:ln>
      </xdr:spPr>
    </xdr:pic>
    <xdr:clientData/>
  </xdr:twoCellAnchor>
  <xdr:twoCellAnchor editAs="oneCell">
    <xdr:from>
      <xdr:col>7</xdr:col>
      <xdr:colOff>371475</xdr:colOff>
      <xdr:row>28</xdr:row>
      <xdr:rowOff>9525</xdr:rowOff>
    </xdr:from>
    <xdr:to>
      <xdr:col>7</xdr:col>
      <xdr:colOff>828675</xdr:colOff>
      <xdr:row>30</xdr:row>
      <xdr:rowOff>152400</xdr:rowOff>
    </xdr:to>
    <xdr:pic>
      <xdr:nvPicPr>
        <xdr:cNvPr id="13" name="Picture 16"/>
        <xdr:cNvPicPr preferRelativeResize="1">
          <a:picLocks noChangeAspect="1"/>
        </xdr:cNvPicPr>
      </xdr:nvPicPr>
      <xdr:blipFill>
        <a:blip r:embed="rId7"/>
        <a:stretch>
          <a:fillRect/>
        </a:stretch>
      </xdr:blipFill>
      <xdr:spPr>
        <a:xfrm>
          <a:off x="6172200" y="5667375"/>
          <a:ext cx="457200" cy="485775"/>
        </a:xfrm>
        <a:prstGeom prst="rect">
          <a:avLst/>
        </a:prstGeom>
        <a:noFill/>
        <a:ln w="9525" cmpd="sng">
          <a:noFill/>
        </a:ln>
      </xdr:spPr>
    </xdr:pic>
    <xdr:clientData/>
  </xdr:twoCellAnchor>
  <xdr:twoCellAnchor editAs="oneCell">
    <xdr:from>
      <xdr:col>10</xdr:col>
      <xdr:colOff>342900</xdr:colOff>
      <xdr:row>28</xdr:row>
      <xdr:rowOff>38100</xdr:rowOff>
    </xdr:from>
    <xdr:to>
      <xdr:col>10</xdr:col>
      <xdr:colOff>685800</xdr:colOff>
      <xdr:row>31</xdr:row>
      <xdr:rowOff>9525</xdr:rowOff>
    </xdr:to>
    <xdr:pic>
      <xdr:nvPicPr>
        <xdr:cNvPr id="14" name="Picture 17"/>
        <xdr:cNvPicPr preferRelativeResize="1">
          <a:picLocks noChangeAspect="1"/>
        </xdr:cNvPicPr>
      </xdr:nvPicPr>
      <xdr:blipFill>
        <a:blip r:embed="rId8"/>
        <a:stretch>
          <a:fillRect/>
        </a:stretch>
      </xdr:blipFill>
      <xdr:spPr>
        <a:xfrm>
          <a:off x="8629650" y="5695950"/>
          <a:ext cx="342900" cy="476250"/>
        </a:xfrm>
        <a:prstGeom prst="rect">
          <a:avLst/>
        </a:prstGeom>
        <a:noFill/>
        <a:ln w="9525" cmpd="sng">
          <a:noFill/>
        </a:ln>
      </xdr:spPr>
    </xdr:pic>
    <xdr:clientData/>
  </xdr:twoCellAnchor>
  <xdr:twoCellAnchor editAs="oneCell">
    <xdr:from>
      <xdr:col>4</xdr:col>
      <xdr:colOff>0</xdr:colOff>
      <xdr:row>41</xdr:row>
      <xdr:rowOff>66675</xdr:rowOff>
    </xdr:from>
    <xdr:to>
      <xdr:col>4</xdr:col>
      <xdr:colOff>514350</xdr:colOff>
      <xdr:row>42</xdr:row>
      <xdr:rowOff>190500</xdr:rowOff>
    </xdr:to>
    <xdr:pic>
      <xdr:nvPicPr>
        <xdr:cNvPr id="15" name="Picture 18"/>
        <xdr:cNvPicPr preferRelativeResize="1">
          <a:picLocks noChangeAspect="1"/>
        </xdr:cNvPicPr>
      </xdr:nvPicPr>
      <xdr:blipFill>
        <a:blip r:embed="rId6"/>
        <a:stretch>
          <a:fillRect/>
        </a:stretch>
      </xdr:blipFill>
      <xdr:spPr>
        <a:xfrm>
          <a:off x="3314700" y="7867650"/>
          <a:ext cx="514350" cy="276225"/>
        </a:xfrm>
        <a:prstGeom prst="rect">
          <a:avLst/>
        </a:prstGeom>
        <a:noFill/>
        <a:ln w="9525" cmpd="sng">
          <a:noFill/>
        </a:ln>
      </xdr:spPr>
    </xdr:pic>
    <xdr:clientData/>
  </xdr:twoCellAnchor>
  <xdr:twoCellAnchor editAs="oneCell">
    <xdr:from>
      <xdr:col>7</xdr:col>
      <xdr:colOff>371475</xdr:colOff>
      <xdr:row>41</xdr:row>
      <xdr:rowOff>9525</xdr:rowOff>
    </xdr:from>
    <xdr:to>
      <xdr:col>7</xdr:col>
      <xdr:colOff>828675</xdr:colOff>
      <xdr:row>43</xdr:row>
      <xdr:rowOff>104775</xdr:rowOff>
    </xdr:to>
    <xdr:pic>
      <xdr:nvPicPr>
        <xdr:cNvPr id="16" name="Picture 19"/>
        <xdr:cNvPicPr preferRelativeResize="1">
          <a:picLocks noChangeAspect="1"/>
        </xdr:cNvPicPr>
      </xdr:nvPicPr>
      <xdr:blipFill>
        <a:blip r:embed="rId7"/>
        <a:stretch>
          <a:fillRect/>
        </a:stretch>
      </xdr:blipFill>
      <xdr:spPr>
        <a:xfrm>
          <a:off x="6172200" y="7810500"/>
          <a:ext cx="457200" cy="447675"/>
        </a:xfrm>
        <a:prstGeom prst="rect">
          <a:avLst/>
        </a:prstGeom>
        <a:noFill/>
        <a:ln w="9525" cmpd="sng">
          <a:noFill/>
        </a:ln>
      </xdr:spPr>
    </xdr:pic>
    <xdr:clientData/>
  </xdr:twoCellAnchor>
  <xdr:twoCellAnchor editAs="oneCell">
    <xdr:from>
      <xdr:col>10</xdr:col>
      <xdr:colOff>342900</xdr:colOff>
      <xdr:row>41</xdr:row>
      <xdr:rowOff>38100</xdr:rowOff>
    </xdr:from>
    <xdr:to>
      <xdr:col>10</xdr:col>
      <xdr:colOff>685800</xdr:colOff>
      <xdr:row>43</xdr:row>
      <xdr:rowOff>133350</xdr:rowOff>
    </xdr:to>
    <xdr:pic>
      <xdr:nvPicPr>
        <xdr:cNvPr id="17" name="Picture 20"/>
        <xdr:cNvPicPr preferRelativeResize="1">
          <a:picLocks noChangeAspect="1"/>
        </xdr:cNvPicPr>
      </xdr:nvPicPr>
      <xdr:blipFill>
        <a:blip r:embed="rId8"/>
        <a:stretch>
          <a:fillRect/>
        </a:stretch>
      </xdr:blipFill>
      <xdr:spPr>
        <a:xfrm>
          <a:off x="8629650" y="7839075"/>
          <a:ext cx="342900" cy="447675"/>
        </a:xfrm>
        <a:prstGeom prst="rect">
          <a:avLst/>
        </a:prstGeom>
        <a:noFill/>
        <a:ln w="9525" cmpd="sng">
          <a:noFill/>
        </a:ln>
      </xdr:spPr>
    </xdr:pic>
    <xdr:clientData/>
  </xdr:twoCellAnchor>
  <xdr:twoCellAnchor editAs="oneCell">
    <xdr:from>
      <xdr:col>0</xdr:col>
      <xdr:colOff>47625</xdr:colOff>
      <xdr:row>0</xdr:row>
      <xdr:rowOff>57150</xdr:rowOff>
    </xdr:from>
    <xdr:to>
      <xdr:col>10</xdr:col>
      <xdr:colOff>114300</xdr:colOff>
      <xdr:row>0</xdr:row>
      <xdr:rowOff>1123950</xdr:rowOff>
    </xdr:to>
    <xdr:pic>
      <xdr:nvPicPr>
        <xdr:cNvPr id="18" name="Picture 106"/>
        <xdr:cNvPicPr preferRelativeResize="1">
          <a:picLocks noChangeAspect="1"/>
        </xdr:cNvPicPr>
      </xdr:nvPicPr>
      <xdr:blipFill>
        <a:blip r:embed="rId9"/>
        <a:stretch>
          <a:fillRect/>
        </a:stretch>
      </xdr:blipFill>
      <xdr:spPr>
        <a:xfrm>
          <a:off x="47625" y="57150"/>
          <a:ext cx="8353425" cy="1066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161925</xdr:rowOff>
    </xdr:from>
    <xdr:to>
      <xdr:col>0</xdr:col>
      <xdr:colOff>800100</xdr:colOff>
      <xdr:row>11</xdr:row>
      <xdr:rowOff>28575</xdr:rowOff>
    </xdr:to>
    <xdr:graphicFrame>
      <xdr:nvGraphicFramePr>
        <xdr:cNvPr id="1" name="Chart 1"/>
        <xdr:cNvGraphicFramePr/>
      </xdr:nvGraphicFramePr>
      <xdr:xfrm>
        <a:off x="0" y="1552575"/>
        <a:ext cx="800100" cy="13906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16</xdr:row>
      <xdr:rowOff>161925</xdr:rowOff>
    </xdr:from>
    <xdr:to>
      <xdr:col>0</xdr:col>
      <xdr:colOff>800100</xdr:colOff>
      <xdr:row>25</xdr:row>
      <xdr:rowOff>28575</xdr:rowOff>
    </xdr:to>
    <xdr:graphicFrame>
      <xdr:nvGraphicFramePr>
        <xdr:cNvPr id="2" name="Chart 2"/>
        <xdr:cNvGraphicFramePr/>
      </xdr:nvGraphicFramePr>
      <xdr:xfrm>
        <a:off x="0" y="3848100"/>
        <a:ext cx="800100" cy="13906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29</xdr:row>
      <xdr:rowOff>161925</xdr:rowOff>
    </xdr:from>
    <xdr:to>
      <xdr:col>0</xdr:col>
      <xdr:colOff>800100</xdr:colOff>
      <xdr:row>38</xdr:row>
      <xdr:rowOff>28575</xdr:rowOff>
    </xdr:to>
    <xdr:graphicFrame>
      <xdr:nvGraphicFramePr>
        <xdr:cNvPr id="3" name="Chart 3"/>
        <xdr:cNvGraphicFramePr/>
      </xdr:nvGraphicFramePr>
      <xdr:xfrm>
        <a:off x="0" y="5991225"/>
        <a:ext cx="800100" cy="13906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42</xdr:row>
      <xdr:rowOff>0</xdr:rowOff>
    </xdr:from>
    <xdr:to>
      <xdr:col>0</xdr:col>
      <xdr:colOff>800100</xdr:colOff>
      <xdr:row>42</xdr:row>
      <xdr:rowOff>0</xdr:rowOff>
    </xdr:to>
    <xdr:graphicFrame>
      <xdr:nvGraphicFramePr>
        <xdr:cNvPr id="4" name="Chart 4"/>
        <xdr:cNvGraphicFramePr/>
      </xdr:nvGraphicFramePr>
      <xdr:xfrm>
        <a:off x="0" y="7972425"/>
        <a:ext cx="80010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42</xdr:row>
      <xdr:rowOff>161925</xdr:rowOff>
    </xdr:from>
    <xdr:to>
      <xdr:col>0</xdr:col>
      <xdr:colOff>800100</xdr:colOff>
      <xdr:row>51</xdr:row>
      <xdr:rowOff>28575</xdr:rowOff>
    </xdr:to>
    <xdr:graphicFrame>
      <xdr:nvGraphicFramePr>
        <xdr:cNvPr id="5" name="Chart 5"/>
        <xdr:cNvGraphicFramePr/>
      </xdr:nvGraphicFramePr>
      <xdr:xfrm>
        <a:off x="0" y="8134350"/>
        <a:ext cx="800100" cy="1371600"/>
      </xdr:xfrm>
      <a:graphic>
        <a:graphicData uri="http://schemas.openxmlformats.org/drawingml/2006/chart">
          <c:chart xmlns:c="http://schemas.openxmlformats.org/drawingml/2006/chart" r:id="rId5"/>
        </a:graphicData>
      </a:graphic>
    </xdr:graphicFrame>
    <xdr:clientData/>
  </xdr:twoCellAnchor>
  <xdr:twoCellAnchor editAs="oneCell">
    <xdr:from>
      <xdr:col>4</xdr:col>
      <xdr:colOff>0</xdr:colOff>
      <xdr:row>1</xdr:row>
      <xdr:rowOff>66675</xdr:rowOff>
    </xdr:from>
    <xdr:to>
      <xdr:col>4</xdr:col>
      <xdr:colOff>514350</xdr:colOff>
      <xdr:row>3</xdr:row>
      <xdr:rowOff>9525</xdr:rowOff>
    </xdr:to>
    <xdr:pic>
      <xdr:nvPicPr>
        <xdr:cNvPr id="6" name="Picture 9"/>
        <xdr:cNvPicPr preferRelativeResize="1">
          <a:picLocks noChangeAspect="1"/>
        </xdr:cNvPicPr>
      </xdr:nvPicPr>
      <xdr:blipFill>
        <a:blip r:embed="rId6"/>
        <a:stretch>
          <a:fillRect/>
        </a:stretch>
      </xdr:blipFill>
      <xdr:spPr>
        <a:xfrm>
          <a:off x="3314700" y="1304925"/>
          <a:ext cx="514350" cy="285750"/>
        </a:xfrm>
        <a:prstGeom prst="rect">
          <a:avLst/>
        </a:prstGeom>
        <a:noFill/>
        <a:ln w="9525" cmpd="sng">
          <a:noFill/>
        </a:ln>
      </xdr:spPr>
    </xdr:pic>
    <xdr:clientData/>
  </xdr:twoCellAnchor>
  <xdr:twoCellAnchor editAs="oneCell">
    <xdr:from>
      <xdr:col>7</xdr:col>
      <xdr:colOff>371475</xdr:colOff>
      <xdr:row>1</xdr:row>
      <xdr:rowOff>9525</xdr:rowOff>
    </xdr:from>
    <xdr:to>
      <xdr:col>7</xdr:col>
      <xdr:colOff>828675</xdr:colOff>
      <xdr:row>3</xdr:row>
      <xdr:rowOff>133350</xdr:rowOff>
    </xdr:to>
    <xdr:pic>
      <xdr:nvPicPr>
        <xdr:cNvPr id="7" name="Picture 10"/>
        <xdr:cNvPicPr preferRelativeResize="1">
          <a:picLocks noChangeAspect="1"/>
        </xdr:cNvPicPr>
      </xdr:nvPicPr>
      <xdr:blipFill>
        <a:blip r:embed="rId7"/>
        <a:stretch>
          <a:fillRect/>
        </a:stretch>
      </xdr:blipFill>
      <xdr:spPr>
        <a:xfrm>
          <a:off x="6172200" y="1247775"/>
          <a:ext cx="457200" cy="466725"/>
        </a:xfrm>
        <a:prstGeom prst="rect">
          <a:avLst/>
        </a:prstGeom>
        <a:noFill/>
        <a:ln w="9525" cmpd="sng">
          <a:noFill/>
        </a:ln>
      </xdr:spPr>
    </xdr:pic>
    <xdr:clientData/>
  </xdr:twoCellAnchor>
  <xdr:twoCellAnchor editAs="oneCell">
    <xdr:from>
      <xdr:col>10</xdr:col>
      <xdr:colOff>342900</xdr:colOff>
      <xdr:row>1</xdr:row>
      <xdr:rowOff>38100</xdr:rowOff>
    </xdr:from>
    <xdr:to>
      <xdr:col>10</xdr:col>
      <xdr:colOff>685800</xdr:colOff>
      <xdr:row>4</xdr:row>
      <xdr:rowOff>0</xdr:rowOff>
    </xdr:to>
    <xdr:pic>
      <xdr:nvPicPr>
        <xdr:cNvPr id="8" name="Picture 11"/>
        <xdr:cNvPicPr preferRelativeResize="1">
          <a:picLocks noChangeAspect="1"/>
        </xdr:cNvPicPr>
      </xdr:nvPicPr>
      <xdr:blipFill>
        <a:blip r:embed="rId8"/>
        <a:stretch>
          <a:fillRect/>
        </a:stretch>
      </xdr:blipFill>
      <xdr:spPr>
        <a:xfrm>
          <a:off x="8629650" y="1276350"/>
          <a:ext cx="342900" cy="466725"/>
        </a:xfrm>
        <a:prstGeom prst="rect">
          <a:avLst/>
        </a:prstGeom>
        <a:noFill/>
        <a:ln w="9525" cmpd="sng">
          <a:noFill/>
        </a:ln>
      </xdr:spPr>
    </xdr:pic>
    <xdr:clientData/>
  </xdr:twoCellAnchor>
  <xdr:twoCellAnchor editAs="oneCell">
    <xdr:from>
      <xdr:col>4</xdr:col>
      <xdr:colOff>0</xdr:colOff>
      <xdr:row>15</xdr:row>
      <xdr:rowOff>57150</xdr:rowOff>
    </xdr:from>
    <xdr:to>
      <xdr:col>4</xdr:col>
      <xdr:colOff>514350</xdr:colOff>
      <xdr:row>16</xdr:row>
      <xdr:rowOff>171450</xdr:rowOff>
    </xdr:to>
    <xdr:pic>
      <xdr:nvPicPr>
        <xdr:cNvPr id="9" name="Picture 12"/>
        <xdr:cNvPicPr preferRelativeResize="1">
          <a:picLocks noChangeAspect="1"/>
        </xdr:cNvPicPr>
      </xdr:nvPicPr>
      <xdr:blipFill>
        <a:blip r:embed="rId6"/>
        <a:stretch>
          <a:fillRect/>
        </a:stretch>
      </xdr:blipFill>
      <xdr:spPr>
        <a:xfrm>
          <a:off x="3314700" y="3590925"/>
          <a:ext cx="514350" cy="266700"/>
        </a:xfrm>
        <a:prstGeom prst="rect">
          <a:avLst/>
        </a:prstGeom>
        <a:noFill/>
        <a:ln w="9525" cmpd="sng">
          <a:noFill/>
        </a:ln>
      </xdr:spPr>
    </xdr:pic>
    <xdr:clientData/>
  </xdr:twoCellAnchor>
  <xdr:twoCellAnchor editAs="oneCell">
    <xdr:from>
      <xdr:col>7</xdr:col>
      <xdr:colOff>371475</xdr:colOff>
      <xdr:row>15</xdr:row>
      <xdr:rowOff>9525</xdr:rowOff>
    </xdr:from>
    <xdr:to>
      <xdr:col>7</xdr:col>
      <xdr:colOff>828675</xdr:colOff>
      <xdr:row>17</xdr:row>
      <xdr:rowOff>123825</xdr:rowOff>
    </xdr:to>
    <xdr:pic>
      <xdr:nvPicPr>
        <xdr:cNvPr id="10" name="Picture 13"/>
        <xdr:cNvPicPr preferRelativeResize="1">
          <a:picLocks noChangeAspect="1"/>
        </xdr:cNvPicPr>
      </xdr:nvPicPr>
      <xdr:blipFill>
        <a:blip r:embed="rId7"/>
        <a:stretch>
          <a:fillRect/>
        </a:stretch>
      </xdr:blipFill>
      <xdr:spPr>
        <a:xfrm>
          <a:off x="6172200" y="3543300"/>
          <a:ext cx="457200" cy="457200"/>
        </a:xfrm>
        <a:prstGeom prst="rect">
          <a:avLst/>
        </a:prstGeom>
        <a:noFill/>
        <a:ln w="9525" cmpd="sng">
          <a:noFill/>
        </a:ln>
      </xdr:spPr>
    </xdr:pic>
    <xdr:clientData/>
  </xdr:twoCellAnchor>
  <xdr:twoCellAnchor editAs="oneCell">
    <xdr:from>
      <xdr:col>10</xdr:col>
      <xdr:colOff>342900</xdr:colOff>
      <xdr:row>15</xdr:row>
      <xdr:rowOff>38100</xdr:rowOff>
    </xdr:from>
    <xdr:to>
      <xdr:col>10</xdr:col>
      <xdr:colOff>685800</xdr:colOff>
      <xdr:row>17</xdr:row>
      <xdr:rowOff>152400</xdr:rowOff>
    </xdr:to>
    <xdr:pic>
      <xdr:nvPicPr>
        <xdr:cNvPr id="11" name="Picture 14"/>
        <xdr:cNvPicPr preferRelativeResize="1">
          <a:picLocks noChangeAspect="1"/>
        </xdr:cNvPicPr>
      </xdr:nvPicPr>
      <xdr:blipFill>
        <a:blip r:embed="rId8"/>
        <a:stretch>
          <a:fillRect/>
        </a:stretch>
      </xdr:blipFill>
      <xdr:spPr>
        <a:xfrm>
          <a:off x="8629650" y="3571875"/>
          <a:ext cx="342900" cy="457200"/>
        </a:xfrm>
        <a:prstGeom prst="rect">
          <a:avLst/>
        </a:prstGeom>
        <a:noFill/>
        <a:ln w="9525" cmpd="sng">
          <a:noFill/>
        </a:ln>
      </xdr:spPr>
    </xdr:pic>
    <xdr:clientData/>
  </xdr:twoCellAnchor>
  <xdr:twoCellAnchor editAs="oneCell">
    <xdr:from>
      <xdr:col>4</xdr:col>
      <xdr:colOff>0</xdr:colOff>
      <xdr:row>28</xdr:row>
      <xdr:rowOff>66675</xdr:rowOff>
    </xdr:from>
    <xdr:to>
      <xdr:col>4</xdr:col>
      <xdr:colOff>514350</xdr:colOff>
      <xdr:row>30</xdr:row>
      <xdr:rowOff>9525</xdr:rowOff>
    </xdr:to>
    <xdr:pic>
      <xdr:nvPicPr>
        <xdr:cNvPr id="12" name="Picture 15"/>
        <xdr:cNvPicPr preferRelativeResize="1">
          <a:picLocks noChangeAspect="1"/>
        </xdr:cNvPicPr>
      </xdr:nvPicPr>
      <xdr:blipFill>
        <a:blip r:embed="rId6"/>
        <a:stretch>
          <a:fillRect/>
        </a:stretch>
      </xdr:blipFill>
      <xdr:spPr>
        <a:xfrm>
          <a:off x="3314700" y="5743575"/>
          <a:ext cx="514350" cy="285750"/>
        </a:xfrm>
        <a:prstGeom prst="rect">
          <a:avLst/>
        </a:prstGeom>
        <a:noFill/>
        <a:ln w="9525" cmpd="sng">
          <a:noFill/>
        </a:ln>
      </xdr:spPr>
    </xdr:pic>
    <xdr:clientData/>
  </xdr:twoCellAnchor>
  <xdr:twoCellAnchor editAs="oneCell">
    <xdr:from>
      <xdr:col>7</xdr:col>
      <xdr:colOff>371475</xdr:colOff>
      <xdr:row>28</xdr:row>
      <xdr:rowOff>9525</xdr:rowOff>
    </xdr:from>
    <xdr:to>
      <xdr:col>7</xdr:col>
      <xdr:colOff>828675</xdr:colOff>
      <xdr:row>30</xdr:row>
      <xdr:rowOff>152400</xdr:rowOff>
    </xdr:to>
    <xdr:pic>
      <xdr:nvPicPr>
        <xdr:cNvPr id="13" name="Picture 16"/>
        <xdr:cNvPicPr preferRelativeResize="1">
          <a:picLocks noChangeAspect="1"/>
        </xdr:cNvPicPr>
      </xdr:nvPicPr>
      <xdr:blipFill>
        <a:blip r:embed="rId7"/>
        <a:stretch>
          <a:fillRect/>
        </a:stretch>
      </xdr:blipFill>
      <xdr:spPr>
        <a:xfrm>
          <a:off x="6172200" y="5686425"/>
          <a:ext cx="457200" cy="485775"/>
        </a:xfrm>
        <a:prstGeom prst="rect">
          <a:avLst/>
        </a:prstGeom>
        <a:noFill/>
        <a:ln w="9525" cmpd="sng">
          <a:noFill/>
        </a:ln>
      </xdr:spPr>
    </xdr:pic>
    <xdr:clientData/>
  </xdr:twoCellAnchor>
  <xdr:twoCellAnchor editAs="oneCell">
    <xdr:from>
      <xdr:col>10</xdr:col>
      <xdr:colOff>342900</xdr:colOff>
      <xdr:row>28</xdr:row>
      <xdr:rowOff>38100</xdr:rowOff>
    </xdr:from>
    <xdr:to>
      <xdr:col>10</xdr:col>
      <xdr:colOff>685800</xdr:colOff>
      <xdr:row>31</xdr:row>
      <xdr:rowOff>9525</xdr:rowOff>
    </xdr:to>
    <xdr:pic>
      <xdr:nvPicPr>
        <xdr:cNvPr id="14" name="Picture 17"/>
        <xdr:cNvPicPr preferRelativeResize="1">
          <a:picLocks noChangeAspect="1"/>
        </xdr:cNvPicPr>
      </xdr:nvPicPr>
      <xdr:blipFill>
        <a:blip r:embed="rId8"/>
        <a:stretch>
          <a:fillRect/>
        </a:stretch>
      </xdr:blipFill>
      <xdr:spPr>
        <a:xfrm>
          <a:off x="8629650" y="5715000"/>
          <a:ext cx="342900" cy="476250"/>
        </a:xfrm>
        <a:prstGeom prst="rect">
          <a:avLst/>
        </a:prstGeom>
        <a:noFill/>
        <a:ln w="9525" cmpd="sng">
          <a:noFill/>
        </a:ln>
      </xdr:spPr>
    </xdr:pic>
    <xdr:clientData/>
  </xdr:twoCellAnchor>
  <xdr:twoCellAnchor editAs="oneCell">
    <xdr:from>
      <xdr:col>4</xdr:col>
      <xdr:colOff>0</xdr:colOff>
      <xdr:row>41</xdr:row>
      <xdr:rowOff>66675</xdr:rowOff>
    </xdr:from>
    <xdr:to>
      <xdr:col>4</xdr:col>
      <xdr:colOff>514350</xdr:colOff>
      <xdr:row>43</xdr:row>
      <xdr:rowOff>9525</xdr:rowOff>
    </xdr:to>
    <xdr:pic>
      <xdr:nvPicPr>
        <xdr:cNvPr id="15" name="Picture 18"/>
        <xdr:cNvPicPr preferRelativeResize="1">
          <a:picLocks noChangeAspect="1"/>
        </xdr:cNvPicPr>
      </xdr:nvPicPr>
      <xdr:blipFill>
        <a:blip r:embed="rId6"/>
        <a:stretch>
          <a:fillRect/>
        </a:stretch>
      </xdr:blipFill>
      <xdr:spPr>
        <a:xfrm>
          <a:off x="3314700" y="7886700"/>
          <a:ext cx="514350" cy="285750"/>
        </a:xfrm>
        <a:prstGeom prst="rect">
          <a:avLst/>
        </a:prstGeom>
        <a:noFill/>
        <a:ln w="9525" cmpd="sng">
          <a:noFill/>
        </a:ln>
      </xdr:spPr>
    </xdr:pic>
    <xdr:clientData/>
  </xdr:twoCellAnchor>
  <xdr:twoCellAnchor editAs="oneCell">
    <xdr:from>
      <xdr:col>7</xdr:col>
      <xdr:colOff>371475</xdr:colOff>
      <xdr:row>41</xdr:row>
      <xdr:rowOff>9525</xdr:rowOff>
    </xdr:from>
    <xdr:to>
      <xdr:col>7</xdr:col>
      <xdr:colOff>828675</xdr:colOff>
      <xdr:row>43</xdr:row>
      <xdr:rowOff>133350</xdr:rowOff>
    </xdr:to>
    <xdr:pic>
      <xdr:nvPicPr>
        <xdr:cNvPr id="16" name="Picture 19"/>
        <xdr:cNvPicPr preferRelativeResize="1">
          <a:picLocks noChangeAspect="1"/>
        </xdr:cNvPicPr>
      </xdr:nvPicPr>
      <xdr:blipFill>
        <a:blip r:embed="rId7"/>
        <a:stretch>
          <a:fillRect/>
        </a:stretch>
      </xdr:blipFill>
      <xdr:spPr>
        <a:xfrm>
          <a:off x="6172200" y="7829550"/>
          <a:ext cx="457200" cy="466725"/>
        </a:xfrm>
        <a:prstGeom prst="rect">
          <a:avLst/>
        </a:prstGeom>
        <a:noFill/>
        <a:ln w="9525" cmpd="sng">
          <a:noFill/>
        </a:ln>
      </xdr:spPr>
    </xdr:pic>
    <xdr:clientData/>
  </xdr:twoCellAnchor>
  <xdr:twoCellAnchor editAs="oneCell">
    <xdr:from>
      <xdr:col>10</xdr:col>
      <xdr:colOff>342900</xdr:colOff>
      <xdr:row>41</xdr:row>
      <xdr:rowOff>38100</xdr:rowOff>
    </xdr:from>
    <xdr:to>
      <xdr:col>10</xdr:col>
      <xdr:colOff>685800</xdr:colOff>
      <xdr:row>44</xdr:row>
      <xdr:rowOff>0</xdr:rowOff>
    </xdr:to>
    <xdr:pic>
      <xdr:nvPicPr>
        <xdr:cNvPr id="17" name="Picture 20"/>
        <xdr:cNvPicPr preferRelativeResize="1">
          <a:picLocks noChangeAspect="1"/>
        </xdr:cNvPicPr>
      </xdr:nvPicPr>
      <xdr:blipFill>
        <a:blip r:embed="rId8"/>
        <a:stretch>
          <a:fillRect/>
        </a:stretch>
      </xdr:blipFill>
      <xdr:spPr>
        <a:xfrm>
          <a:off x="8629650" y="7858125"/>
          <a:ext cx="342900" cy="466725"/>
        </a:xfrm>
        <a:prstGeom prst="rect">
          <a:avLst/>
        </a:prstGeom>
        <a:noFill/>
        <a:ln w="9525" cmpd="sng">
          <a:noFill/>
        </a:ln>
      </xdr:spPr>
    </xdr:pic>
    <xdr:clientData/>
  </xdr:twoCellAnchor>
  <xdr:twoCellAnchor editAs="oneCell">
    <xdr:from>
      <xdr:col>0</xdr:col>
      <xdr:colOff>47625</xdr:colOff>
      <xdr:row>0</xdr:row>
      <xdr:rowOff>47625</xdr:rowOff>
    </xdr:from>
    <xdr:to>
      <xdr:col>10</xdr:col>
      <xdr:colOff>114300</xdr:colOff>
      <xdr:row>0</xdr:row>
      <xdr:rowOff>1114425</xdr:rowOff>
    </xdr:to>
    <xdr:pic>
      <xdr:nvPicPr>
        <xdr:cNvPr id="18" name="Picture 114"/>
        <xdr:cNvPicPr preferRelativeResize="1">
          <a:picLocks noChangeAspect="1"/>
        </xdr:cNvPicPr>
      </xdr:nvPicPr>
      <xdr:blipFill>
        <a:blip r:embed="rId9"/>
        <a:stretch>
          <a:fillRect/>
        </a:stretch>
      </xdr:blipFill>
      <xdr:spPr>
        <a:xfrm>
          <a:off x="47625" y="47625"/>
          <a:ext cx="8353425" cy="1066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161925</xdr:rowOff>
    </xdr:from>
    <xdr:to>
      <xdr:col>0</xdr:col>
      <xdr:colOff>800100</xdr:colOff>
      <xdr:row>11</xdr:row>
      <xdr:rowOff>28575</xdr:rowOff>
    </xdr:to>
    <xdr:graphicFrame>
      <xdr:nvGraphicFramePr>
        <xdr:cNvPr id="1" name="Chart 1"/>
        <xdr:cNvGraphicFramePr/>
      </xdr:nvGraphicFramePr>
      <xdr:xfrm>
        <a:off x="0" y="1590675"/>
        <a:ext cx="800100" cy="14192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16</xdr:row>
      <xdr:rowOff>161925</xdr:rowOff>
    </xdr:from>
    <xdr:to>
      <xdr:col>0</xdr:col>
      <xdr:colOff>800100</xdr:colOff>
      <xdr:row>25</xdr:row>
      <xdr:rowOff>28575</xdr:rowOff>
    </xdr:to>
    <xdr:graphicFrame>
      <xdr:nvGraphicFramePr>
        <xdr:cNvPr id="2" name="Chart 2"/>
        <xdr:cNvGraphicFramePr/>
      </xdr:nvGraphicFramePr>
      <xdr:xfrm>
        <a:off x="0" y="3924300"/>
        <a:ext cx="800100" cy="14192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29</xdr:row>
      <xdr:rowOff>161925</xdr:rowOff>
    </xdr:from>
    <xdr:to>
      <xdr:col>0</xdr:col>
      <xdr:colOff>800100</xdr:colOff>
      <xdr:row>38</xdr:row>
      <xdr:rowOff>28575</xdr:rowOff>
    </xdr:to>
    <xdr:graphicFrame>
      <xdr:nvGraphicFramePr>
        <xdr:cNvPr id="3" name="Chart 3"/>
        <xdr:cNvGraphicFramePr/>
      </xdr:nvGraphicFramePr>
      <xdr:xfrm>
        <a:off x="0" y="6105525"/>
        <a:ext cx="800100" cy="14287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40</xdr:row>
      <xdr:rowOff>0</xdr:rowOff>
    </xdr:from>
    <xdr:to>
      <xdr:col>0</xdr:col>
      <xdr:colOff>800100</xdr:colOff>
      <xdr:row>40</xdr:row>
      <xdr:rowOff>0</xdr:rowOff>
    </xdr:to>
    <xdr:graphicFrame>
      <xdr:nvGraphicFramePr>
        <xdr:cNvPr id="4" name="Chart 4"/>
        <xdr:cNvGraphicFramePr/>
      </xdr:nvGraphicFramePr>
      <xdr:xfrm>
        <a:off x="0" y="7820025"/>
        <a:ext cx="80010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40</xdr:row>
      <xdr:rowOff>0</xdr:rowOff>
    </xdr:from>
    <xdr:to>
      <xdr:col>0</xdr:col>
      <xdr:colOff>800100</xdr:colOff>
      <xdr:row>40</xdr:row>
      <xdr:rowOff>0</xdr:rowOff>
    </xdr:to>
    <xdr:graphicFrame>
      <xdr:nvGraphicFramePr>
        <xdr:cNvPr id="5" name="Chart 5"/>
        <xdr:cNvGraphicFramePr/>
      </xdr:nvGraphicFramePr>
      <xdr:xfrm>
        <a:off x="0" y="7820025"/>
        <a:ext cx="800100" cy="0"/>
      </xdr:xfrm>
      <a:graphic>
        <a:graphicData uri="http://schemas.openxmlformats.org/drawingml/2006/chart">
          <c:chart xmlns:c="http://schemas.openxmlformats.org/drawingml/2006/chart" r:id="rId5"/>
        </a:graphicData>
      </a:graphic>
    </xdr:graphicFrame>
    <xdr:clientData/>
  </xdr:twoCellAnchor>
  <xdr:twoCellAnchor editAs="oneCell">
    <xdr:from>
      <xdr:col>4</xdr:col>
      <xdr:colOff>0</xdr:colOff>
      <xdr:row>1</xdr:row>
      <xdr:rowOff>66675</xdr:rowOff>
    </xdr:from>
    <xdr:to>
      <xdr:col>4</xdr:col>
      <xdr:colOff>514350</xdr:colOff>
      <xdr:row>3</xdr:row>
      <xdr:rowOff>9525</xdr:rowOff>
    </xdr:to>
    <xdr:pic>
      <xdr:nvPicPr>
        <xdr:cNvPr id="6" name="Picture 9"/>
        <xdr:cNvPicPr preferRelativeResize="1">
          <a:picLocks noChangeAspect="1"/>
        </xdr:cNvPicPr>
      </xdr:nvPicPr>
      <xdr:blipFill>
        <a:blip r:embed="rId6"/>
        <a:stretch>
          <a:fillRect/>
        </a:stretch>
      </xdr:blipFill>
      <xdr:spPr>
        <a:xfrm>
          <a:off x="3314700" y="1343025"/>
          <a:ext cx="514350" cy="285750"/>
        </a:xfrm>
        <a:prstGeom prst="rect">
          <a:avLst/>
        </a:prstGeom>
        <a:noFill/>
        <a:ln w="9525" cmpd="sng">
          <a:noFill/>
        </a:ln>
      </xdr:spPr>
    </xdr:pic>
    <xdr:clientData/>
  </xdr:twoCellAnchor>
  <xdr:twoCellAnchor editAs="oneCell">
    <xdr:from>
      <xdr:col>7</xdr:col>
      <xdr:colOff>371475</xdr:colOff>
      <xdr:row>1</xdr:row>
      <xdr:rowOff>9525</xdr:rowOff>
    </xdr:from>
    <xdr:to>
      <xdr:col>7</xdr:col>
      <xdr:colOff>828675</xdr:colOff>
      <xdr:row>3</xdr:row>
      <xdr:rowOff>133350</xdr:rowOff>
    </xdr:to>
    <xdr:pic>
      <xdr:nvPicPr>
        <xdr:cNvPr id="7" name="Picture 10"/>
        <xdr:cNvPicPr preferRelativeResize="1">
          <a:picLocks noChangeAspect="1"/>
        </xdr:cNvPicPr>
      </xdr:nvPicPr>
      <xdr:blipFill>
        <a:blip r:embed="rId7"/>
        <a:stretch>
          <a:fillRect/>
        </a:stretch>
      </xdr:blipFill>
      <xdr:spPr>
        <a:xfrm>
          <a:off x="6172200" y="1285875"/>
          <a:ext cx="457200" cy="466725"/>
        </a:xfrm>
        <a:prstGeom prst="rect">
          <a:avLst/>
        </a:prstGeom>
        <a:noFill/>
        <a:ln w="9525" cmpd="sng">
          <a:noFill/>
        </a:ln>
      </xdr:spPr>
    </xdr:pic>
    <xdr:clientData/>
  </xdr:twoCellAnchor>
  <xdr:twoCellAnchor editAs="oneCell">
    <xdr:from>
      <xdr:col>10</xdr:col>
      <xdr:colOff>342900</xdr:colOff>
      <xdr:row>1</xdr:row>
      <xdr:rowOff>38100</xdr:rowOff>
    </xdr:from>
    <xdr:to>
      <xdr:col>10</xdr:col>
      <xdr:colOff>685800</xdr:colOff>
      <xdr:row>4</xdr:row>
      <xdr:rowOff>0</xdr:rowOff>
    </xdr:to>
    <xdr:pic>
      <xdr:nvPicPr>
        <xdr:cNvPr id="8" name="Picture 11"/>
        <xdr:cNvPicPr preferRelativeResize="1">
          <a:picLocks noChangeAspect="1"/>
        </xdr:cNvPicPr>
      </xdr:nvPicPr>
      <xdr:blipFill>
        <a:blip r:embed="rId8"/>
        <a:stretch>
          <a:fillRect/>
        </a:stretch>
      </xdr:blipFill>
      <xdr:spPr>
        <a:xfrm>
          <a:off x="8629650" y="1314450"/>
          <a:ext cx="342900" cy="466725"/>
        </a:xfrm>
        <a:prstGeom prst="rect">
          <a:avLst/>
        </a:prstGeom>
        <a:noFill/>
        <a:ln w="9525" cmpd="sng">
          <a:noFill/>
        </a:ln>
      </xdr:spPr>
    </xdr:pic>
    <xdr:clientData/>
  </xdr:twoCellAnchor>
  <xdr:twoCellAnchor editAs="oneCell">
    <xdr:from>
      <xdr:col>4</xdr:col>
      <xdr:colOff>0</xdr:colOff>
      <xdr:row>15</xdr:row>
      <xdr:rowOff>57150</xdr:rowOff>
    </xdr:from>
    <xdr:to>
      <xdr:col>4</xdr:col>
      <xdr:colOff>514350</xdr:colOff>
      <xdr:row>16</xdr:row>
      <xdr:rowOff>171450</xdr:rowOff>
    </xdr:to>
    <xdr:pic>
      <xdr:nvPicPr>
        <xdr:cNvPr id="9" name="Picture 12"/>
        <xdr:cNvPicPr preferRelativeResize="1">
          <a:picLocks noChangeAspect="1"/>
        </xdr:cNvPicPr>
      </xdr:nvPicPr>
      <xdr:blipFill>
        <a:blip r:embed="rId6"/>
        <a:stretch>
          <a:fillRect/>
        </a:stretch>
      </xdr:blipFill>
      <xdr:spPr>
        <a:xfrm>
          <a:off x="3314700" y="3667125"/>
          <a:ext cx="514350" cy="266700"/>
        </a:xfrm>
        <a:prstGeom prst="rect">
          <a:avLst/>
        </a:prstGeom>
        <a:noFill/>
        <a:ln w="9525" cmpd="sng">
          <a:noFill/>
        </a:ln>
      </xdr:spPr>
    </xdr:pic>
    <xdr:clientData/>
  </xdr:twoCellAnchor>
  <xdr:twoCellAnchor editAs="oneCell">
    <xdr:from>
      <xdr:col>7</xdr:col>
      <xdr:colOff>371475</xdr:colOff>
      <xdr:row>15</xdr:row>
      <xdr:rowOff>9525</xdr:rowOff>
    </xdr:from>
    <xdr:to>
      <xdr:col>7</xdr:col>
      <xdr:colOff>828675</xdr:colOff>
      <xdr:row>17</xdr:row>
      <xdr:rowOff>123825</xdr:rowOff>
    </xdr:to>
    <xdr:pic>
      <xdr:nvPicPr>
        <xdr:cNvPr id="10" name="Picture 13"/>
        <xdr:cNvPicPr preferRelativeResize="1">
          <a:picLocks noChangeAspect="1"/>
        </xdr:cNvPicPr>
      </xdr:nvPicPr>
      <xdr:blipFill>
        <a:blip r:embed="rId7"/>
        <a:stretch>
          <a:fillRect/>
        </a:stretch>
      </xdr:blipFill>
      <xdr:spPr>
        <a:xfrm>
          <a:off x="6172200" y="3619500"/>
          <a:ext cx="457200" cy="457200"/>
        </a:xfrm>
        <a:prstGeom prst="rect">
          <a:avLst/>
        </a:prstGeom>
        <a:noFill/>
        <a:ln w="9525" cmpd="sng">
          <a:noFill/>
        </a:ln>
      </xdr:spPr>
    </xdr:pic>
    <xdr:clientData/>
  </xdr:twoCellAnchor>
  <xdr:twoCellAnchor editAs="oneCell">
    <xdr:from>
      <xdr:col>10</xdr:col>
      <xdr:colOff>342900</xdr:colOff>
      <xdr:row>15</xdr:row>
      <xdr:rowOff>38100</xdr:rowOff>
    </xdr:from>
    <xdr:to>
      <xdr:col>10</xdr:col>
      <xdr:colOff>685800</xdr:colOff>
      <xdr:row>17</xdr:row>
      <xdr:rowOff>152400</xdr:rowOff>
    </xdr:to>
    <xdr:pic>
      <xdr:nvPicPr>
        <xdr:cNvPr id="11" name="Picture 14"/>
        <xdr:cNvPicPr preferRelativeResize="1">
          <a:picLocks noChangeAspect="1"/>
        </xdr:cNvPicPr>
      </xdr:nvPicPr>
      <xdr:blipFill>
        <a:blip r:embed="rId8"/>
        <a:stretch>
          <a:fillRect/>
        </a:stretch>
      </xdr:blipFill>
      <xdr:spPr>
        <a:xfrm>
          <a:off x="8629650" y="3648075"/>
          <a:ext cx="342900" cy="457200"/>
        </a:xfrm>
        <a:prstGeom prst="rect">
          <a:avLst/>
        </a:prstGeom>
        <a:noFill/>
        <a:ln w="9525" cmpd="sng">
          <a:noFill/>
        </a:ln>
      </xdr:spPr>
    </xdr:pic>
    <xdr:clientData/>
  </xdr:twoCellAnchor>
  <xdr:twoCellAnchor editAs="oneCell">
    <xdr:from>
      <xdr:col>4</xdr:col>
      <xdr:colOff>0</xdr:colOff>
      <xdr:row>28</xdr:row>
      <xdr:rowOff>66675</xdr:rowOff>
    </xdr:from>
    <xdr:to>
      <xdr:col>4</xdr:col>
      <xdr:colOff>514350</xdr:colOff>
      <xdr:row>30</xdr:row>
      <xdr:rowOff>9525</xdr:rowOff>
    </xdr:to>
    <xdr:pic>
      <xdr:nvPicPr>
        <xdr:cNvPr id="12" name="Picture 15"/>
        <xdr:cNvPicPr preferRelativeResize="1">
          <a:picLocks noChangeAspect="1"/>
        </xdr:cNvPicPr>
      </xdr:nvPicPr>
      <xdr:blipFill>
        <a:blip r:embed="rId6"/>
        <a:stretch>
          <a:fillRect/>
        </a:stretch>
      </xdr:blipFill>
      <xdr:spPr>
        <a:xfrm>
          <a:off x="3314700" y="5857875"/>
          <a:ext cx="514350" cy="285750"/>
        </a:xfrm>
        <a:prstGeom prst="rect">
          <a:avLst/>
        </a:prstGeom>
        <a:noFill/>
        <a:ln w="9525" cmpd="sng">
          <a:noFill/>
        </a:ln>
      </xdr:spPr>
    </xdr:pic>
    <xdr:clientData/>
  </xdr:twoCellAnchor>
  <xdr:twoCellAnchor editAs="oneCell">
    <xdr:from>
      <xdr:col>7</xdr:col>
      <xdr:colOff>371475</xdr:colOff>
      <xdr:row>28</xdr:row>
      <xdr:rowOff>9525</xdr:rowOff>
    </xdr:from>
    <xdr:to>
      <xdr:col>7</xdr:col>
      <xdr:colOff>828675</xdr:colOff>
      <xdr:row>30</xdr:row>
      <xdr:rowOff>152400</xdr:rowOff>
    </xdr:to>
    <xdr:pic>
      <xdr:nvPicPr>
        <xdr:cNvPr id="13" name="Picture 16"/>
        <xdr:cNvPicPr preferRelativeResize="1">
          <a:picLocks noChangeAspect="1"/>
        </xdr:cNvPicPr>
      </xdr:nvPicPr>
      <xdr:blipFill>
        <a:blip r:embed="rId7"/>
        <a:stretch>
          <a:fillRect/>
        </a:stretch>
      </xdr:blipFill>
      <xdr:spPr>
        <a:xfrm>
          <a:off x="6172200" y="5800725"/>
          <a:ext cx="457200" cy="485775"/>
        </a:xfrm>
        <a:prstGeom prst="rect">
          <a:avLst/>
        </a:prstGeom>
        <a:noFill/>
        <a:ln w="9525" cmpd="sng">
          <a:noFill/>
        </a:ln>
      </xdr:spPr>
    </xdr:pic>
    <xdr:clientData/>
  </xdr:twoCellAnchor>
  <xdr:twoCellAnchor editAs="oneCell">
    <xdr:from>
      <xdr:col>10</xdr:col>
      <xdr:colOff>342900</xdr:colOff>
      <xdr:row>28</xdr:row>
      <xdr:rowOff>38100</xdr:rowOff>
    </xdr:from>
    <xdr:to>
      <xdr:col>10</xdr:col>
      <xdr:colOff>685800</xdr:colOff>
      <xdr:row>31</xdr:row>
      <xdr:rowOff>9525</xdr:rowOff>
    </xdr:to>
    <xdr:pic>
      <xdr:nvPicPr>
        <xdr:cNvPr id="14" name="Picture 17"/>
        <xdr:cNvPicPr preferRelativeResize="1">
          <a:picLocks noChangeAspect="1"/>
        </xdr:cNvPicPr>
      </xdr:nvPicPr>
      <xdr:blipFill>
        <a:blip r:embed="rId8"/>
        <a:stretch>
          <a:fillRect/>
        </a:stretch>
      </xdr:blipFill>
      <xdr:spPr>
        <a:xfrm>
          <a:off x="8629650" y="5829300"/>
          <a:ext cx="342900" cy="476250"/>
        </a:xfrm>
        <a:prstGeom prst="rect">
          <a:avLst/>
        </a:prstGeom>
        <a:noFill/>
        <a:ln w="9525" cmpd="sng">
          <a:noFill/>
        </a:ln>
      </xdr:spPr>
    </xdr:pic>
    <xdr:clientData/>
  </xdr:twoCellAnchor>
  <xdr:twoCellAnchor editAs="oneCell">
    <xdr:from>
      <xdr:col>0</xdr:col>
      <xdr:colOff>47625</xdr:colOff>
      <xdr:row>0</xdr:row>
      <xdr:rowOff>47625</xdr:rowOff>
    </xdr:from>
    <xdr:to>
      <xdr:col>10</xdr:col>
      <xdr:colOff>114300</xdr:colOff>
      <xdr:row>0</xdr:row>
      <xdr:rowOff>1104900</xdr:rowOff>
    </xdr:to>
    <xdr:pic>
      <xdr:nvPicPr>
        <xdr:cNvPr id="15" name="Picture 49"/>
        <xdr:cNvPicPr preferRelativeResize="1">
          <a:picLocks noChangeAspect="1"/>
        </xdr:cNvPicPr>
      </xdr:nvPicPr>
      <xdr:blipFill>
        <a:blip r:embed="rId9"/>
        <a:stretch>
          <a:fillRect/>
        </a:stretch>
      </xdr:blipFill>
      <xdr:spPr>
        <a:xfrm>
          <a:off x="47625" y="47625"/>
          <a:ext cx="8353425"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iathlon-szene.de/index.php?option=com_content&amp;task=blogcategory&amp;id=19&amp;Itemid=52" TargetMode="External" /><Relationship Id="rId2" Type="http://schemas.openxmlformats.org/officeDocument/2006/relationships/hyperlink" Target="http://www.triathlon-szene.de/" TargetMode="External" /><Relationship Id="rId3" Type="http://schemas.openxmlformats.org/officeDocument/2006/relationships/hyperlink" Target="http://www.triathlon-szene.de/" TargetMode="External" /><Relationship Id="rId4" Type="http://schemas.openxmlformats.org/officeDocument/2006/relationships/hyperlink" Target="http://www.triathlon-szene.de/" TargetMode="External" /><Relationship Id="rId5" Type="http://schemas.openxmlformats.org/officeDocument/2006/relationships/hyperlink" Target="http://www.triathlon-szene.de/" TargetMode="External" /><Relationship Id="rId6" Type="http://schemas.openxmlformats.org/officeDocument/2006/relationships/hyperlink" Target="http://www.triathlon-szene.de/forum" TargetMode="External" /><Relationship Id="rId7" Type="http://schemas.openxmlformats.org/officeDocument/2006/relationships/hyperlink" Target="http://www.triathlon-szene.de/" TargetMode="External" /><Relationship Id="rId8" Type="http://schemas.openxmlformats.org/officeDocument/2006/relationships/hyperlink" Target="http://www.triathlon-szene.de/forum" TargetMode="External" /><Relationship Id="rId9" Type="http://schemas.openxmlformats.org/officeDocument/2006/relationships/hyperlink" Target="http://www.triathlon-szene.de/" TargetMode="External" /><Relationship Id="rId10" Type="http://schemas.openxmlformats.org/officeDocument/2006/relationships/hyperlink" Target="http://www.triathlon-szene.de/forum" TargetMode="External" /><Relationship Id="rId11" Type="http://schemas.openxmlformats.org/officeDocument/2006/relationships/hyperlink" Target="http://www.triathlon-szene.de/" TargetMode="External" /><Relationship Id="rId12" Type="http://schemas.openxmlformats.org/officeDocument/2006/relationships/hyperlink" Target="http://www.triathlon-szene.de/forum" TargetMode="External" /><Relationship Id="rId13" Type="http://schemas.openxmlformats.org/officeDocument/2006/relationships/hyperlink" Target="http://www.triathlon-szene.de/" TargetMode="External" /><Relationship Id="rId14" Type="http://schemas.openxmlformats.org/officeDocument/2006/relationships/hyperlink" Target="http://tv.triathlon-szene.de/Index.lasso?Rubrik=Filme" TargetMode="External" /><Relationship Id="rId15" Type="http://schemas.openxmlformats.org/officeDocument/2006/relationships/hyperlink" Target="http://tv.triathlon-szene.de/Index.lasso?Rubrik=Filme" TargetMode="External" /><Relationship Id="rId16" Type="http://schemas.openxmlformats.org/officeDocument/2006/relationships/hyperlink" Target="http://tv.triathlon-szene.de/Index.lasso?Rubrik=Filme" TargetMode="External" /><Relationship Id="rId17" Type="http://schemas.openxmlformats.org/officeDocument/2006/relationships/hyperlink" Target="http://tv.triathlon-szene.de/Index.lasso?Rubrik=Filme" TargetMode="External" /><Relationship Id="rId18" Type="http://schemas.openxmlformats.org/officeDocument/2006/relationships/comments" Target="../comments1.xml" /><Relationship Id="rId19" Type="http://schemas.openxmlformats.org/officeDocument/2006/relationships/vmlDrawing" Target="../drawings/vmlDrawing1.vml" /><Relationship Id="rId20"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triathlon-szene.de/index.php?option=com_content&amp;task=blogcategory&amp;id=19&amp;Itemid=52" TargetMode="External" /><Relationship Id="rId2" Type="http://schemas.openxmlformats.org/officeDocument/2006/relationships/hyperlink" Target="http://www.triathlon-szene.de/" TargetMode="External" /><Relationship Id="rId3" Type="http://schemas.openxmlformats.org/officeDocument/2006/relationships/hyperlink" Target="http://www.triathlon-szene.de/" TargetMode="External" /><Relationship Id="rId4" Type="http://schemas.openxmlformats.org/officeDocument/2006/relationships/hyperlink" Target="http://www.triathlon-szene.de/" TargetMode="External" /><Relationship Id="rId5" Type="http://schemas.openxmlformats.org/officeDocument/2006/relationships/hyperlink" Target="http://www.triathlon-szene.de/" TargetMode="External" /><Relationship Id="rId6" Type="http://schemas.openxmlformats.org/officeDocument/2006/relationships/hyperlink" Target="http://www.triathlon-szene.de/index.php?option=com_content&amp;task=view&amp;id=59&amp;Itemid=52&amp;limit=1&amp;limitstart=2" TargetMode="External" /><Relationship Id="rId7" Type="http://schemas.openxmlformats.org/officeDocument/2006/relationships/hyperlink" Target="http://www.triathlon-szene.de/forum" TargetMode="External" /><Relationship Id="rId8" Type="http://schemas.openxmlformats.org/officeDocument/2006/relationships/hyperlink" Target="http://www.triathlon-szene.de/" TargetMode="External" /><Relationship Id="rId9" Type="http://schemas.openxmlformats.org/officeDocument/2006/relationships/hyperlink" Target="http://www.triathlon-szene.de/forum" TargetMode="External" /><Relationship Id="rId10" Type="http://schemas.openxmlformats.org/officeDocument/2006/relationships/hyperlink" Target="http://www.triathlon-szene.de/" TargetMode="External" /><Relationship Id="rId11" Type="http://schemas.openxmlformats.org/officeDocument/2006/relationships/hyperlink" Target="http://www.triathlon-szene.de/forum" TargetMode="External" /><Relationship Id="rId12" Type="http://schemas.openxmlformats.org/officeDocument/2006/relationships/hyperlink" Target="http://www.triathlon-szene.de/" TargetMode="External" /><Relationship Id="rId13" Type="http://schemas.openxmlformats.org/officeDocument/2006/relationships/hyperlink" Target="http://www.triathlon-szene.de/forum" TargetMode="External" /><Relationship Id="rId14" Type="http://schemas.openxmlformats.org/officeDocument/2006/relationships/hyperlink" Target="http://www.triathlon-szene.de/" TargetMode="External" /><Relationship Id="rId15" Type="http://schemas.openxmlformats.org/officeDocument/2006/relationships/hyperlink" Target="http://tv.triathlon-szene.de/Index.lasso?Rubrik=Filme" TargetMode="External" /><Relationship Id="rId16" Type="http://schemas.openxmlformats.org/officeDocument/2006/relationships/hyperlink" Target="http://tv.triathlon-szene.de/Index.lasso?Rubrik=Filme" TargetMode="External" /><Relationship Id="rId17" Type="http://schemas.openxmlformats.org/officeDocument/2006/relationships/hyperlink" Target="http://tv.triathlon-szene.de/Index.lasso?Rubrik=Filme" TargetMode="External" /><Relationship Id="rId18" Type="http://schemas.openxmlformats.org/officeDocument/2006/relationships/hyperlink" Target="http://tv.triathlon-szene.de/Index.lasso?Rubrik=Filme" TargetMode="External" /><Relationship Id="rId19" Type="http://schemas.openxmlformats.org/officeDocument/2006/relationships/comments" Target="../comments2.xml" /><Relationship Id="rId20" Type="http://schemas.openxmlformats.org/officeDocument/2006/relationships/vmlDrawing" Target="../drawings/vmlDrawing2.vml" /><Relationship Id="rId2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triathlon-szene.de/index.php?option=com_content&amp;task=blogcategory&amp;id=19&amp;Itemid=52" TargetMode="External" /><Relationship Id="rId2" Type="http://schemas.openxmlformats.org/officeDocument/2006/relationships/hyperlink" Target="http://www.triathlon-szene.de/" TargetMode="External" /><Relationship Id="rId3" Type="http://schemas.openxmlformats.org/officeDocument/2006/relationships/hyperlink" Target="http://www.triathlon-szene.de/" TargetMode="External" /><Relationship Id="rId4" Type="http://schemas.openxmlformats.org/officeDocument/2006/relationships/hyperlink" Target="http://www.triathlon-szene.de/" TargetMode="External" /><Relationship Id="rId5" Type="http://schemas.openxmlformats.org/officeDocument/2006/relationships/hyperlink" Target="http://www.triathlon-szene.de/" TargetMode="External" /><Relationship Id="rId6" Type="http://schemas.openxmlformats.org/officeDocument/2006/relationships/hyperlink" Target="http://www.triathlon-szene.de/index.php?option=com_content&amp;task=view&amp;id=59&amp;Itemid=52&amp;limit=1&amp;limitstart=2" TargetMode="External" /><Relationship Id="rId7" Type="http://schemas.openxmlformats.org/officeDocument/2006/relationships/hyperlink" Target="http://www.triathlon-szene.de/forum" TargetMode="External" /><Relationship Id="rId8" Type="http://schemas.openxmlformats.org/officeDocument/2006/relationships/hyperlink" Target="http://www.triathlon-szene.de/" TargetMode="External" /><Relationship Id="rId9" Type="http://schemas.openxmlformats.org/officeDocument/2006/relationships/hyperlink" Target="http://www.triathlon-szene.de/forum" TargetMode="External" /><Relationship Id="rId10" Type="http://schemas.openxmlformats.org/officeDocument/2006/relationships/hyperlink" Target="http://www.triathlon-szene.de/" TargetMode="External" /><Relationship Id="rId11" Type="http://schemas.openxmlformats.org/officeDocument/2006/relationships/hyperlink" Target="http://www.triathlon-szene.de/forum" TargetMode="External" /><Relationship Id="rId12" Type="http://schemas.openxmlformats.org/officeDocument/2006/relationships/hyperlink" Target="http://www.triathlon-szene.de/" TargetMode="External" /><Relationship Id="rId13" Type="http://schemas.openxmlformats.org/officeDocument/2006/relationships/hyperlink" Target="http://www.triathlon-szene.de/forum" TargetMode="External" /><Relationship Id="rId14" Type="http://schemas.openxmlformats.org/officeDocument/2006/relationships/hyperlink" Target="http://www.triathlon-szene.de/" TargetMode="External" /><Relationship Id="rId15" Type="http://schemas.openxmlformats.org/officeDocument/2006/relationships/hyperlink" Target="http://tv.triathlon-szene.de/Index.lasso?Rubrik=Filme" TargetMode="External" /><Relationship Id="rId16" Type="http://schemas.openxmlformats.org/officeDocument/2006/relationships/hyperlink" Target="http://tv.triathlon-szene.de/Index.lasso?Rubrik=Filme" TargetMode="External" /><Relationship Id="rId17" Type="http://schemas.openxmlformats.org/officeDocument/2006/relationships/hyperlink" Target="http://tv.triathlon-szene.de/Index.lasso?Rubrik=Filme" TargetMode="External" /><Relationship Id="rId18" Type="http://schemas.openxmlformats.org/officeDocument/2006/relationships/hyperlink" Target="http://tv.triathlon-szene.de/Index.lasso?Rubrik=Filme" TargetMode="External" /><Relationship Id="rId19" Type="http://schemas.openxmlformats.org/officeDocument/2006/relationships/comments" Target="../comments3.xml" /><Relationship Id="rId20" Type="http://schemas.openxmlformats.org/officeDocument/2006/relationships/vmlDrawing" Target="../drawings/vmlDrawing3.vml" /><Relationship Id="rId2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www.triathlon-szene.de/index.php?option=com_content&amp;task=blogcategory&amp;id=19&amp;Itemid=52" TargetMode="External" /><Relationship Id="rId2" Type="http://schemas.openxmlformats.org/officeDocument/2006/relationships/hyperlink" Target="http://www.triathlon-szene.de/" TargetMode="External" /><Relationship Id="rId3" Type="http://schemas.openxmlformats.org/officeDocument/2006/relationships/hyperlink" Target="http://www.triathlon-szene.de/" TargetMode="External" /><Relationship Id="rId4" Type="http://schemas.openxmlformats.org/officeDocument/2006/relationships/hyperlink" Target="http://www.triathlon-szene.de/" TargetMode="External" /><Relationship Id="rId5" Type="http://schemas.openxmlformats.org/officeDocument/2006/relationships/hyperlink" Target="http://www.triathlon-szene.de/" TargetMode="External" /><Relationship Id="rId6" Type="http://schemas.openxmlformats.org/officeDocument/2006/relationships/hyperlink" Target="http://www.triathlon-szene.de/index.php?option=com_content&amp;task=view&amp;id=59&amp;Itemid=52&amp;limit=1&amp;limitstart=2" TargetMode="External" /><Relationship Id="rId7" Type="http://schemas.openxmlformats.org/officeDocument/2006/relationships/hyperlink" Target="http://www.triathlon-szene.de/forum" TargetMode="External" /><Relationship Id="rId8" Type="http://schemas.openxmlformats.org/officeDocument/2006/relationships/hyperlink" Target="http://www.triathlon-szene.de/" TargetMode="External" /><Relationship Id="rId9" Type="http://schemas.openxmlformats.org/officeDocument/2006/relationships/hyperlink" Target="http://www.triathlon-szene.de/forum" TargetMode="External" /><Relationship Id="rId10" Type="http://schemas.openxmlformats.org/officeDocument/2006/relationships/hyperlink" Target="http://www.triathlon-szene.de/" TargetMode="External" /><Relationship Id="rId11" Type="http://schemas.openxmlformats.org/officeDocument/2006/relationships/hyperlink" Target="http://www.triathlon-szene.de/forum" TargetMode="External" /><Relationship Id="rId12" Type="http://schemas.openxmlformats.org/officeDocument/2006/relationships/hyperlink" Target="http://www.triathlon-szene.de/" TargetMode="External" /><Relationship Id="rId13" Type="http://schemas.openxmlformats.org/officeDocument/2006/relationships/hyperlink" Target="http://www.triathlon-szene.de/forum" TargetMode="External" /><Relationship Id="rId14" Type="http://schemas.openxmlformats.org/officeDocument/2006/relationships/hyperlink" Target="http://www.triathlon-szene.de/" TargetMode="External" /><Relationship Id="rId15" Type="http://schemas.openxmlformats.org/officeDocument/2006/relationships/hyperlink" Target="http://tv.triathlon-szene.de/Index.lasso?Rubrik=Filme" TargetMode="External" /><Relationship Id="rId16" Type="http://schemas.openxmlformats.org/officeDocument/2006/relationships/hyperlink" Target="http://tv.triathlon-szene.de/Index.lasso?Rubrik=Filme" TargetMode="External" /><Relationship Id="rId17" Type="http://schemas.openxmlformats.org/officeDocument/2006/relationships/hyperlink" Target="http://tv.triathlon-szene.de/Index.lasso?Rubrik=Filme" TargetMode="External" /><Relationship Id="rId18" Type="http://schemas.openxmlformats.org/officeDocument/2006/relationships/hyperlink" Target="http://tv.triathlon-szene.de/Index.lasso?Rubrik=Filme" TargetMode="External" /><Relationship Id="rId19" Type="http://schemas.openxmlformats.org/officeDocument/2006/relationships/comments" Target="../comments4.xml" /><Relationship Id="rId20" Type="http://schemas.openxmlformats.org/officeDocument/2006/relationships/vmlDrawing" Target="../drawings/vmlDrawing4.vml" /><Relationship Id="rId2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www.triathlon-szene.de/index.php?option=com_content&amp;task=blogcategory&amp;id=19&amp;Itemid=52" TargetMode="External" /><Relationship Id="rId2" Type="http://schemas.openxmlformats.org/officeDocument/2006/relationships/hyperlink" Target="http://www.triathlon-szene.de/" TargetMode="External" /><Relationship Id="rId3" Type="http://schemas.openxmlformats.org/officeDocument/2006/relationships/hyperlink" Target="http://www.triathlon-szene.de/" TargetMode="External" /><Relationship Id="rId4" Type="http://schemas.openxmlformats.org/officeDocument/2006/relationships/hyperlink" Target="http://www.triathlon-szene.de/" TargetMode="External" /><Relationship Id="rId5" Type="http://schemas.openxmlformats.org/officeDocument/2006/relationships/hyperlink" Target="http://www.triathlon-szene.de/" TargetMode="External" /><Relationship Id="rId6" Type="http://schemas.openxmlformats.org/officeDocument/2006/relationships/hyperlink" Target="http://www.triathlon-szene.de/forum" TargetMode="External" /><Relationship Id="rId7" Type="http://schemas.openxmlformats.org/officeDocument/2006/relationships/hyperlink" Target="http://www.triathlon-szene.de/" TargetMode="External" /><Relationship Id="rId8" Type="http://schemas.openxmlformats.org/officeDocument/2006/relationships/hyperlink" Target="http://www.triathlon-szene.de/forum" TargetMode="External" /><Relationship Id="rId9" Type="http://schemas.openxmlformats.org/officeDocument/2006/relationships/hyperlink" Target="http://www.triathlon-szene.de/" TargetMode="External" /><Relationship Id="rId10" Type="http://schemas.openxmlformats.org/officeDocument/2006/relationships/hyperlink" Target="http://www.triathlon-szene.de/forum" TargetMode="External" /><Relationship Id="rId11" Type="http://schemas.openxmlformats.org/officeDocument/2006/relationships/hyperlink" Target="http://www.triathlon-szene.de/" TargetMode="External" /><Relationship Id="rId12" Type="http://schemas.openxmlformats.org/officeDocument/2006/relationships/hyperlink" Target="http://www.triathlon-szene.de/forum" TargetMode="External" /><Relationship Id="rId13" Type="http://schemas.openxmlformats.org/officeDocument/2006/relationships/hyperlink" Target="http://www.triathlon-szene.de/" TargetMode="External" /><Relationship Id="rId14" Type="http://schemas.openxmlformats.org/officeDocument/2006/relationships/hyperlink" Target="http://tv.triathlon-szene.de/Index.lasso?Rubrik=Filme" TargetMode="External" /><Relationship Id="rId15" Type="http://schemas.openxmlformats.org/officeDocument/2006/relationships/hyperlink" Target="http://tv.triathlon-szene.de/Index.lasso?Rubrik=Filme" TargetMode="External" /><Relationship Id="rId16" Type="http://schemas.openxmlformats.org/officeDocument/2006/relationships/hyperlink" Target="http://tv.triathlon-szene.de/Index.lasso?Rubrik=Filme" TargetMode="External" /><Relationship Id="rId17" Type="http://schemas.openxmlformats.org/officeDocument/2006/relationships/hyperlink" Target="http://tv.triathlon-szene.de/Index.lasso?Rubrik=Filme" TargetMode="External" /><Relationship Id="rId18" Type="http://schemas.openxmlformats.org/officeDocument/2006/relationships/comments" Target="../comments5.xml" /><Relationship Id="rId19" Type="http://schemas.openxmlformats.org/officeDocument/2006/relationships/vmlDrawing" Target="../drawings/vmlDrawing5.vml" /><Relationship Id="rId20"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www.triathlon-szene.de/index.php?option=com_content&amp;task=blogcategory&amp;id=19&amp;Itemid=52" TargetMode="External" /><Relationship Id="rId2" Type="http://schemas.openxmlformats.org/officeDocument/2006/relationships/hyperlink" Target="http://www.triathlon-szene.de/" TargetMode="External" /><Relationship Id="rId3" Type="http://schemas.openxmlformats.org/officeDocument/2006/relationships/hyperlink" Target="http://www.triathlon-szene.de/" TargetMode="External" /><Relationship Id="rId4" Type="http://schemas.openxmlformats.org/officeDocument/2006/relationships/hyperlink" Target="http://www.triathlon-szene.de/" TargetMode="External" /><Relationship Id="rId5" Type="http://schemas.openxmlformats.org/officeDocument/2006/relationships/hyperlink" Target="http://www.triathlon-szene.de/forum" TargetMode="External" /><Relationship Id="rId6" Type="http://schemas.openxmlformats.org/officeDocument/2006/relationships/hyperlink" Target="http://www.triathlon-szene.de/" TargetMode="External" /><Relationship Id="rId7" Type="http://schemas.openxmlformats.org/officeDocument/2006/relationships/hyperlink" Target="http://www.triathlon-szene.de/forum" TargetMode="External" /><Relationship Id="rId8" Type="http://schemas.openxmlformats.org/officeDocument/2006/relationships/hyperlink" Target="http://www.triathlon-szene.de/" TargetMode="External" /><Relationship Id="rId9" Type="http://schemas.openxmlformats.org/officeDocument/2006/relationships/hyperlink" Target="http://www.triathlon-szene.de/forum" TargetMode="External" /><Relationship Id="rId10" Type="http://schemas.openxmlformats.org/officeDocument/2006/relationships/hyperlink" Target="http://www.triathlon-szene.de/" TargetMode="External" /><Relationship Id="rId11" Type="http://schemas.openxmlformats.org/officeDocument/2006/relationships/hyperlink" Target="http://tv.triathlon-szene.de/Index.lasso?Rubrik=Filme" TargetMode="External" /><Relationship Id="rId12" Type="http://schemas.openxmlformats.org/officeDocument/2006/relationships/hyperlink" Target="http://tv.triathlon-szene.de/Index.lasso?Rubrik=Filme" TargetMode="External" /><Relationship Id="rId13" Type="http://schemas.openxmlformats.org/officeDocument/2006/relationships/hyperlink" Target="http://tv.triathlon-szene.de/Index.lasso?Rubrik=Filme" TargetMode="External" /><Relationship Id="rId14" Type="http://schemas.openxmlformats.org/officeDocument/2006/relationships/comments" Target="../comments6.xml" /><Relationship Id="rId15" Type="http://schemas.openxmlformats.org/officeDocument/2006/relationships/vmlDrawing" Target="../drawings/vmlDrawing6.vml" /><Relationship Id="rId16"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dimension ref="A1:AF57"/>
  <sheetViews>
    <sheetView tabSelected="1" workbookViewId="0" topLeftCell="A1">
      <selection activeCell="D15" sqref="D15"/>
    </sheetView>
  </sheetViews>
  <sheetFormatPr defaultColWidth="11.00390625" defaultRowHeight="12"/>
  <cols>
    <col min="1" max="23" width="10.875" style="106" customWidth="1"/>
    <col min="24" max="24" width="15.875" style="106" bestFit="1" customWidth="1"/>
    <col min="25" max="16384" width="10.875" style="106" customWidth="1"/>
  </cols>
  <sheetData>
    <row r="1" spans="18:19" s="80" customFormat="1" ht="96.75" customHeight="1">
      <c r="R1" s="81"/>
      <c r="S1" s="81"/>
    </row>
    <row r="2" spans="3:19" s="82" customFormat="1" ht="12">
      <c r="C2" s="83"/>
      <c r="E2" s="84"/>
      <c r="H2" s="84"/>
      <c r="K2" s="84"/>
      <c r="R2" s="85"/>
      <c r="S2" s="85"/>
    </row>
    <row r="3" spans="3:24" s="4" customFormat="1" ht="15">
      <c r="C3" s="5"/>
      <c r="E3" s="6"/>
      <c r="F3" s="7"/>
      <c r="G3" s="7"/>
      <c r="H3" s="6"/>
      <c r="I3" s="7"/>
      <c r="J3" s="7"/>
      <c r="K3" s="6"/>
      <c r="L3" s="7"/>
      <c r="M3" s="7"/>
      <c r="N3" s="102"/>
      <c r="O3" s="102"/>
      <c r="R3" s="54" t="s">
        <v>41</v>
      </c>
      <c r="S3" s="18"/>
      <c r="T3" s="18"/>
      <c r="U3" s="54" t="s">
        <v>23</v>
      </c>
      <c r="V3" s="47"/>
      <c r="W3" s="105"/>
      <c r="X3" s="19"/>
    </row>
    <row r="4" spans="2:24" s="4" customFormat="1" ht="12.75">
      <c r="B4" s="21" t="s">
        <v>22</v>
      </c>
      <c r="C4" s="22" t="s">
        <v>0</v>
      </c>
      <c r="D4" s="21" t="s">
        <v>1</v>
      </c>
      <c r="E4" s="21" t="s">
        <v>5</v>
      </c>
      <c r="F4" s="21" t="s">
        <v>3</v>
      </c>
      <c r="G4" s="21" t="s">
        <v>4</v>
      </c>
      <c r="H4" s="21" t="s">
        <v>6</v>
      </c>
      <c r="I4" s="21" t="s">
        <v>3</v>
      </c>
      <c r="J4" s="21" t="s">
        <v>4</v>
      </c>
      <c r="K4" s="21" t="s">
        <v>2</v>
      </c>
      <c r="L4" s="21" t="s">
        <v>3</v>
      </c>
      <c r="M4" s="21" t="s">
        <v>4</v>
      </c>
      <c r="N4" s="21" t="s">
        <v>21</v>
      </c>
      <c r="O4" s="21" t="s">
        <v>4</v>
      </c>
      <c r="P4" s="49" t="s">
        <v>35</v>
      </c>
      <c r="R4" s="1"/>
      <c r="S4" s="20" t="s">
        <v>17</v>
      </c>
      <c r="T4" s="20" t="s">
        <v>18</v>
      </c>
      <c r="U4" s="1" t="s">
        <v>14</v>
      </c>
      <c r="V4" s="2" t="s">
        <v>15</v>
      </c>
      <c r="W4" s="3" t="s">
        <v>16</v>
      </c>
      <c r="X4" s="3" t="s">
        <v>21</v>
      </c>
    </row>
    <row r="5" spans="2:24" s="4" customFormat="1" ht="12.75">
      <c r="B5" s="51" t="s">
        <v>57</v>
      </c>
      <c r="C5" s="53">
        <f aca="true" t="shared" si="0" ref="C5:C10">C6-1</f>
        <v>38356</v>
      </c>
      <c r="D5" s="8" t="s">
        <v>7</v>
      </c>
      <c r="E5" s="42">
        <v>0.041666666666666664</v>
      </c>
      <c r="F5" s="96">
        <v>1</v>
      </c>
      <c r="G5" s="125" t="s">
        <v>70</v>
      </c>
      <c r="H5" s="10"/>
      <c r="I5" s="97"/>
      <c r="J5" s="11"/>
      <c r="K5" s="42"/>
      <c r="L5" s="96"/>
      <c r="M5" s="43"/>
      <c r="N5" s="10">
        <v>0.03125</v>
      </c>
      <c r="O5" s="103"/>
      <c r="P5" s="48">
        <f>E5+H5+K5+N5</f>
        <v>0.07291666666666666</v>
      </c>
      <c r="R5" s="23" t="s">
        <v>14</v>
      </c>
      <c r="S5" s="24">
        <f>SUM(E5:E11)</f>
        <v>0.08333333333333333</v>
      </c>
      <c r="T5" s="25">
        <f>S5*Ausgleichsfaktoren!C$2</f>
        <v>0.25</v>
      </c>
      <c r="U5" s="26" t="s">
        <v>24</v>
      </c>
      <c r="V5" s="27" t="s">
        <v>24</v>
      </c>
      <c r="W5" s="28" t="s">
        <v>24</v>
      </c>
      <c r="X5" s="28" t="s">
        <v>64</v>
      </c>
    </row>
    <row r="6" spans="2:24" s="4" customFormat="1" ht="12.75">
      <c r="B6" s="12"/>
      <c r="C6" s="53">
        <f>C7-1</f>
        <v>38357</v>
      </c>
      <c r="D6" s="13" t="s">
        <v>8</v>
      </c>
      <c r="E6" s="42"/>
      <c r="F6" s="96"/>
      <c r="G6" s="124"/>
      <c r="H6" s="14">
        <v>0.034722222222222224</v>
      </c>
      <c r="I6" s="97" t="s">
        <v>55</v>
      </c>
      <c r="J6" s="11" t="s">
        <v>68</v>
      </c>
      <c r="K6" s="44">
        <v>0.034722222222222224</v>
      </c>
      <c r="L6" s="100" t="s">
        <v>55</v>
      </c>
      <c r="M6" s="43" t="s">
        <v>54</v>
      </c>
      <c r="N6" s="10"/>
      <c r="O6" s="104"/>
      <c r="P6" s="48">
        <f aca="true" t="shared" si="1" ref="P6:P11">E6+H6+K6+N6</f>
        <v>0.06944444444444445</v>
      </c>
      <c r="R6" s="29" t="s">
        <v>15</v>
      </c>
      <c r="S6" s="24">
        <f>SUM(H5:H11)</f>
        <v>0.2152777777777778</v>
      </c>
      <c r="T6" s="30">
        <f>S6*Ausgleichsfaktoren!C$3</f>
        <v>6.458333333333334</v>
      </c>
      <c r="U6" s="26" t="s">
        <v>25</v>
      </c>
      <c r="V6" s="27" t="s">
        <v>25</v>
      </c>
      <c r="W6" s="28" t="s">
        <v>25</v>
      </c>
      <c r="X6" s="28"/>
    </row>
    <row r="7" spans="2:24" s="4" customFormat="1" ht="12.75">
      <c r="B7" s="52" t="s">
        <v>30</v>
      </c>
      <c r="C7" s="53">
        <f t="shared" si="0"/>
        <v>38358</v>
      </c>
      <c r="D7" s="13" t="s">
        <v>9</v>
      </c>
      <c r="E7" s="42"/>
      <c r="F7" s="96"/>
      <c r="G7" s="124"/>
      <c r="H7" s="10"/>
      <c r="I7" s="97"/>
      <c r="J7" s="11"/>
      <c r="K7" s="164">
        <v>0.0625</v>
      </c>
      <c r="L7" s="117">
        <v>1</v>
      </c>
      <c r="M7" s="118" t="s">
        <v>54</v>
      </c>
      <c r="N7" s="10"/>
      <c r="O7" s="104"/>
      <c r="P7" s="48">
        <f t="shared" si="1"/>
        <v>0.0625</v>
      </c>
      <c r="R7" s="23" t="s">
        <v>16</v>
      </c>
      <c r="S7" s="24">
        <f>SUM(K5:K11)</f>
        <v>0.17013888888888887</v>
      </c>
      <c r="T7" s="30">
        <f>S7*Ausgleichsfaktoren!C$4</f>
        <v>2.2118055555555554</v>
      </c>
      <c r="U7" s="26"/>
      <c r="V7" s="27"/>
      <c r="W7" s="28"/>
      <c r="X7" s="28"/>
    </row>
    <row r="8" spans="2:24" s="4" customFormat="1" ht="12.75">
      <c r="B8" s="50">
        <v>23</v>
      </c>
      <c r="C8" s="53">
        <f t="shared" si="0"/>
        <v>38359</v>
      </c>
      <c r="D8" s="13" t="s">
        <v>10</v>
      </c>
      <c r="E8" s="114">
        <v>0.041666666666666664</v>
      </c>
      <c r="F8" s="115">
        <v>1</v>
      </c>
      <c r="G8" s="165" t="s">
        <v>70</v>
      </c>
      <c r="H8" s="10"/>
      <c r="I8" s="97"/>
      <c r="J8" s="11"/>
      <c r="K8" s="44"/>
      <c r="L8" s="100"/>
      <c r="M8" s="45"/>
      <c r="N8" s="10"/>
      <c r="O8" s="104"/>
      <c r="P8" s="48">
        <f>E8+H8+K8+N8</f>
        <v>0.041666666666666664</v>
      </c>
      <c r="R8" s="23" t="s">
        <v>21</v>
      </c>
      <c r="S8" s="24">
        <f>SUM(N5:N11)</f>
        <v>0.03125</v>
      </c>
      <c r="T8" s="30"/>
      <c r="U8" s="26"/>
      <c r="V8" s="27"/>
      <c r="W8" s="28"/>
      <c r="X8" s="28"/>
    </row>
    <row r="9" spans="2:24" s="4" customFormat="1" ht="13.5" thickBot="1">
      <c r="B9" s="55"/>
      <c r="C9" s="53">
        <f t="shared" si="0"/>
        <v>38360</v>
      </c>
      <c r="D9" s="13" t="s">
        <v>11</v>
      </c>
      <c r="E9" s="42"/>
      <c r="F9" s="96"/>
      <c r="G9" s="125"/>
      <c r="H9" s="14"/>
      <c r="I9" s="99"/>
      <c r="J9" s="15"/>
      <c r="K9" s="44">
        <v>0.03125</v>
      </c>
      <c r="L9" s="100">
        <v>1</v>
      </c>
      <c r="M9" s="45" t="s">
        <v>54</v>
      </c>
      <c r="N9" s="10"/>
      <c r="O9" s="104"/>
      <c r="P9" s="48">
        <f>E9+H9+K9+N9</f>
        <v>0.03125</v>
      </c>
      <c r="R9" s="31"/>
      <c r="S9" s="32">
        <f>SUM(S5:S8)</f>
        <v>0.5</v>
      </c>
      <c r="T9" s="33">
        <f>SUM(T5:T8)</f>
        <v>8.92013888888889</v>
      </c>
      <c r="U9" s="26"/>
      <c r="V9" s="27"/>
      <c r="W9" s="28"/>
      <c r="X9" s="28"/>
    </row>
    <row r="10" spans="2:24" s="4" customFormat="1" ht="13.5" thickBot="1">
      <c r="B10" s="55"/>
      <c r="C10" s="53">
        <f t="shared" si="0"/>
        <v>38361</v>
      </c>
      <c r="D10" s="11" t="s">
        <v>13</v>
      </c>
      <c r="E10" s="42"/>
      <c r="F10" s="96"/>
      <c r="G10" s="96"/>
      <c r="H10" s="169">
        <v>0.05555555555555555</v>
      </c>
      <c r="I10" s="146" t="s">
        <v>55</v>
      </c>
      <c r="J10" s="147" t="s">
        <v>21</v>
      </c>
      <c r="K10" s="148">
        <v>0.041666666666666664</v>
      </c>
      <c r="L10" s="143">
        <v>2</v>
      </c>
      <c r="M10" s="149" t="s">
        <v>54</v>
      </c>
      <c r="N10" s="122"/>
      <c r="O10" s="104"/>
      <c r="P10" s="48">
        <f t="shared" si="1"/>
        <v>0.09722222222222221</v>
      </c>
      <c r="R10" s="31" t="s">
        <v>34</v>
      </c>
      <c r="S10" s="34">
        <v>12</v>
      </c>
      <c r="T10" s="34"/>
      <c r="U10" s="26"/>
      <c r="V10" s="27"/>
      <c r="W10" s="28"/>
      <c r="X10" s="28"/>
    </row>
    <row r="11" spans="2:24" s="4" customFormat="1" ht="12.75">
      <c r="B11" s="55"/>
      <c r="C11" s="53">
        <f>C19-1</f>
        <v>38362</v>
      </c>
      <c r="D11" s="11" t="s">
        <v>12</v>
      </c>
      <c r="E11" s="42"/>
      <c r="F11" s="96"/>
      <c r="G11" s="96"/>
      <c r="H11" s="166">
        <v>0.125</v>
      </c>
      <c r="I11" s="167">
        <v>1</v>
      </c>
      <c r="J11" s="168" t="s">
        <v>66</v>
      </c>
      <c r="K11" s="46"/>
      <c r="L11" s="101"/>
      <c r="M11" s="161"/>
      <c r="N11" s="10"/>
      <c r="O11" s="103"/>
      <c r="P11" s="48">
        <f t="shared" si="1"/>
        <v>0.125</v>
      </c>
      <c r="R11" s="23"/>
      <c r="S11" s="35"/>
      <c r="T11" s="35"/>
      <c r="U11" s="36"/>
      <c r="V11" s="37"/>
      <c r="W11" s="38"/>
      <c r="X11" s="38"/>
    </row>
    <row r="12" spans="3:24" s="4" customFormat="1" ht="12.75">
      <c r="C12" s="113" t="s">
        <v>77</v>
      </c>
      <c r="R12" s="29" t="s">
        <v>36</v>
      </c>
      <c r="S12" s="40" t="s">
        <v>37</v>
      </c>
      <c r="T12" s="40" t="s">
        <v>38</v>
      </c>
      <c r="U12" s="39"/>
      <c r="V12" s="39"/>
      <c r="W12" s="41"/>
      <c r="X12" s="41"/>
    </row>
    <row r="13" spans="3:24" s="4" customFormat="1" ht="12">
      <c r="C13" s="86"/>
      <c r="G13" s="126"/>
      <c r="R13" s="113" t="s">
        <v>79</v>
      </c>
      <c r="S13" s="87"/>
      <c r="T13" s="87"/>
      <c r="V13" s="157" t="s">
        <v>40</v>
      </c>
      <c r="W13" s="88"/>
      <c r="X13" s="157" t="s">
        <v>39</v>
      </c>
    </row>
    <row r="14" spans="3:24" s="4" customFormat="1" ht="12">
      <c r="C14" s="5"/>
      <c r="E14" s="89"/>
      <c r="G14" s="126"/>
      <c r="H14" s="89"/>
      <c r="K14" s="89"/>
      <c r="R14" s="86"/>
      <c r="S14" s="87"/>
      <c r="T14" s="87"/>
      <c r="V14" s="88"/>
      <c r="W14" s="88"/>
      <c r="X14" s="88"/>
    </row>
    <row r="15" spans="7:19" s="4" customFormat="1" ht="12">
      <c r="G15" s="126"/>
      <c r="R15" s="87"/>
      <c r="S15" s="87"/>
    </row>
    <row r="16" spans="3:19" s="4" customFormat="1" ht="12">
      <c r="C16" s="5"/>
      <c r="E16" s="89"/>
      <c r="G16" s="126"/>
      <c r="H16" s="89"/>
      <c r="K16" s="89"/>
      <c r="R16" s="87"/>
      <c r="S16" s="87"/>
    </row>
    <row r="17" spans="3:24" s="4" customFormat="1" ht="15">
      <c r="C17" s="5"/>
      <c r="E17" s="6"/>
      <c r="F17" s="7"/>
      <c r="G17" s="127"/>
      <c r="H17" s="6"/>
      <c r="I17" s="7"/>
      <c r="J17" s="7"/>
      <c r="K17" s="6"/>
      <c r="L17" s="7"/>
      <c r="M17" s="7"/>
      <c r="N17" s="102"/>
      <c r="O17" s="102"/>
      <c r="R17" s="54" t="s">
        <v>41</v>
      </c>
      <c r="S17" s="18"/>
      <c r="T17" s="18"/>
      <c r="U17" s="54" t="s">
        <v>23</v>
      </c>
      <c r="V17" s="47"/>
      <c r="W17" s="105"/>
      <c r="X17" s="19"/>
    </row>
    <row r="18" spans="2:24" s="4" customFormat="1" ht="12.75">
      <c r="B18" s="21" t="s">
        <v>22</v>
      </c>
      <c r="C18" s="22" t="s">
        <v>0</v>
      </c>
      <c r="D18" s="21" t="s">
        <v>1</v>
      </c>
      <c r="E18" s="21" t="s">
        <v>5</v>
      </c>
      <c r="F18" s="21" t="s">
        <v>3</v>
      </c>
      <c r="G18" s="128" t="s">
        <v>4</v>
      </c>
      <c r="H18" s="21" t="s">
        <v>6</v>
      </c>
      <c r="I18" s="21" t="s">
        <v>3</v>
      </c>
      <c r="J18" s="21" t="s">
        <v>4</v>
      </c>
      <c r="K18" s="21" t="s">
        <v>2</v>
      </c>
      <c r="L18" s="21" t="s">
        <v>3</v>
      </c>
      <c r="M18" s="21" t="s">
        <v>4</v>
      </c>
      <c r="N18" s="21" t="s">
        <v>21</v>
      </c>
      <c r="O18" s="21" t="s">
        <v>4</v>
      </c>
      <c r="P18" s="49" t="s">
        <v>35</v>
      </c>
      <c r="R18" s="1"/>
      <c r="S18" s="20" t="s">
        <v>17</v>
      </c>
      <c r="T18" s="20" t="s">
        <v>18</v>
      </c>
      <c r="U18" s="1" t="s">
        <v>14</v>
      </c>
      <c r="V18" s="2" t="s">
        <v>15</v>
      </c>
      <c r="W18" s="3" t="s">
        <v>16</v>
      </c>
      <c r="X18" s="3" t="s">
        <v>21</v>
      </c>
    </row>
    <row r="19" spans="2:24" s="4" customFormat="1" ht="12.75">
      <c r="B19" s="51" t="s">
        <v>57</v>
      </c>
      <c r="C19" s="9">
        <f aca="true" t="shared" si="2" ref="C19:C24">C20-1</f>
        <v>38363</v>
      </c>
      <c r="D19" s="8" t="s">
        <v>7</v>
      </c>
      <c r="E19" s="42">
        <v>0.041666666666666664</v>
      </c>
      <c r="F19" s="96">
        <v>1</v>
      </c>
      <c r="G19" s="125" t="s">
        <v>70</v>
      </c>
      <c r="H19" s="10"/>
      <c r="I19" s="97"/>
      <c r="J19" s="11"/>
      <c r="K19" s="42"/>
      <c r="L19" s="96"/>
      <c r="M19" s="43"/>
      <c r="N19" s="10">
        <v>0.03125</v>
      </c>
      <c r="O19" s="103"/>
      <c r="P19" s="48">
        <f>E19+H19+K19+N19</f>
        <v>0.07291666666666666</v>
      </c>
      <c r="R19" s="23" t="s">
        <v>14</v>
      </c>
      <c r="S19" s="24">
        <f>SUM(E19:E25)</f>
        <v>0.09027777777777778</v>
      </c>
      <c r="T19" s="25">
        <f>S19*Ausgleichsfaktoren!C$2</f>
        <v>0.2708333333333333</v>
      </c>
      <c r="U19" s="26" t="s">
        <v>24</v>
      </c>
      <c r="V19" s="27" t="s">
        <v>24</v>
      </c>
      <c r="W19" s="28" t="s">
        <v>24</v>
      </c>
      <c r="X19" s="28" t="s">
        <v>64</v>
      </c>
    </row>
    <row r="20" spans="2:24" s="4" customFormat="1" ht="12.75">
      <c r="B20" s="12"/>
      <c r="C20" s="9">
        <f t="shared" si="2"/>
        <v>38364</v>
      </c>
      <c r="D20" s="13" t="s">
        <v>8</v>
      </c>
      <c r="E20" s="42"/>
      <c r="F20" s="96"/>
      <c r="G20" s="124"/>
      <c r="H20" s="14">
        <v>0.034722222222222224</v>
      </c>
      <c r="I20" s="97" t="s">
        <v>55</v>
      </c>
      <c r="J20" s="11" t="s">
        <v>68</v>
      </c>
      <c r="K20" s="44">
        <v>0.034722222222222224</v>
      </c>
      <c r="L20" s="100" t="s">
        <v>55</v>
      </c>
      <c r="M20" s="43" t="s">
        <v>54</v>
      </c>
      <c r="N20" s="10"/>
      <c r="O20" s="104"/>
      <c r="P20" s="48">
        <f aca="true" t="shared" si="3" ref="P20:P25">E20+H20+K20+N20</f>
        <v>0.06944444444444445</v>
      </c>
      <c r="R20" s="29" t="s">
        <v>15</v>
      </c>
      <c r="S20" s="24">
        <f>SUM(H19:H25)</f>
        <v>0.2638888888888889</v>
      </c>
      <c r="T20" s="30">
        <f>S20*Ausgleichsfaktoren!C$3</f>
        <v>7.916666666666667</v>
      </c>
      <c r="U20" s="26" t="s">
        <v>25</v>
      </c>
      <c r="V20" s="27" t="s">
        <v>25</v>
      </c>
      <c r="W20" s="28" t="s">
        <v>25</v>
      </c>
      <c r="X20" s="28"/>
    </row>
    <row r="21" spans="2:24" s="4" customFormat="1" ht="12.75">
      <c r="B21" s="52" t="s">
        <v>30</v>
      </c>
      <c r="C21" s="9">
        <f t="shared" si="2"/>
        <v>38365</v>
      </c>
      <c r="D21" s="13" t="s">
        <v>9</v>
      </c>
      <c r="E21" s="42"/>
      <c r="F21" s="96"/>
      <c r="G21" s="124"/>
      <c r="H21" s="10"/>
      <c r="I21" s="97"/>
      <c r="J21" s="11"/>
      <c r="K21" s="164">
        <v>0.06944444444444443</v>
      </c>
      <c r="L21" s="117">
        <v>1</v>
      </c>
      <c r="M21" s="118" t="s">
        <v>54</v>
      </c>
      <c r="N21" s="10"/>
      <c r="O21" s="104"/>
      <c r="P21" s="48">
        <f t="shared" si="3"/>
        <v>0.06944444444444443</v>
      </c>
      <c r="R21" s="23" t="s">
        <v>16</v>
      </c>
      <c r="S21" s="24">
        <f>SUM(K19:K25)</f>
        <v>0.17708333333333331</v>
      </c>
      <c r="T21" s="30">
        <f>S21*Ausgleichsfaktoren!C$4</f>
        <v>2.302083333333333</v>
      </c>
      <c r="U21" s="26"/>
      <c r="V21" s="27"/>
      <c r="W21" s="28"/>
      <c r="X21" s="28"/>
    </row>
    <row r="22" spans="2:24" s="4" customFormat="1" ht="12.75">
      <c r="B22" s="50">
        <v>22</v>
      </c>
      <c r="C22" s="9">
        <f t="shared" si="2"/>
        <v>38366</v>
      </c>
      <c r="D22" s="13" t="s">
        <v>10</v>
      </c>
      <c r="E22" s="114">
        <v>0.04861111111111111</v>
      </c>
      <c r="F22" s="115">
        <v>1</v>
      </c>
      <c r="G22" s="165" t="s">
        <v>70</v>
      </c>
      <c r="H22" s="10"/>
      <c r="I22" s="97"/>
      <c r="J22" s="11"/>
      <c r="K22" s="44"/>
      <c r="L22" s="100"/>
      <c r="M22" s="45"/>
      <c r="N22" s="10"/>
      <c r="O22" s="104"/>
      <c r="P22" s="48">
        <f>E22+H22+K22+N22</f>
        <v>0.04861111111111111</v>
      </c>
      <c r="R22" s="23" t="s">
        <v>21</v>
      </c>
      <c r="S22" s="24">
        <f>SUM(N19:N25)</f>
        <v>0.03125</v>
      </c>
      <c r="T22" s="30"/>
      <c r="U22" s="26"/>
      <c r="V22" s="27"/>
      <c r="W22" s="28"/>
      <c r="X22" s="28"/>
    </row>
    <row r="23" spans="2:24" s="4" customFormat="1" ht="13.5" thickBot="1">
      <c r="B23" s="55"/>
      <c r="C23" s="9">
        <f t="shared" si="2"/>
        <v>38367</v>
      </c>
      <c r="D23" s="13" t="s">
        <v>11</v>
      </c>
      <c r="E23" s="42"/>
      <c r="F23" s="96"/>
      <c r="G23" s="125"/>
      <c r="H23" s="14"/>
      <c r="I23" s="99"/>
      <c r="J23" s="15"/>
      <c r="K23" s="44">
        <v>0.03125</v>
      </c>
      <c r="L23" s="100">
        <v>1</v>
      </c>
      <c r="M23" s="45" t="s">
        <v>54</v>
      </c>
      <c r="N23" s="10"/>
      <c r="O23" s="104"/>
      <c r="P23" s="48">
        <f>E23+H23+K23+N23</f>
        <v>0.03125</v>
      </c>
      <c r="R23" s="31"/>
      <c r="S23" s="32">
        <f>SUM(S19:S22)</f>
        <v>0.5625</v>
      </c>
      <c r="T23" s="33">
        <f>SUM(T19:T22)</f>
        <v>10.489583333333332</v>
      </c>
      <c r="U23" s="26"/>
      <c r="V23" s="27"/>
      <c r="W23" s="28"/>
      <c r="X23" s="28"/>
    </row>
    <row r="24" spans="2:24" s="4" customFormat="1" ht="13.5" thickBot="1">
      <c r="B24" s="55"/>
      <c r="C24" s="9">
        <f t="shared" si="2"/>
        <v>38368</v>
      </c>
      <c r="D24" s="11" t="s">
        <v>13</v>
      </c>
      <c r="E24" s="42"/>
      <c r="F24" s="96"/>
      <c r="G24" s="96"/>
      <c r="H24" s="169">
        <v>0.08333333333333333</v>
      </c>
      <c r="I24" s="146" t="s">
        <v>55</v>
      </c>
      <c r="J24" s="147" t="s">
        <v>21</v>
      </c>
      <c r="K24" s="148">
        <v>0.041666666666666664</v>
      </c>
      <c r="L24" s="143">
        <v>2</v>
      </c>
      <c r="M24" s="149" t="s">
        <v>54</v>
      </c>
      <c r="N24" s="122"/>
      <c r="O24" s="104"/>
      <c r="P24" s="48">
        <f t="shared" si="3"/>
        <v>0.125</v>
      </c>
      <c r="R24" s="31" t="s">
        <v>34</v>
      </c>
      <c r="S24" s="34">
        <v>13.5</v>
      </c>
      <c r="T24" s="34"/>
      <c r="U24" s="26"/>
      <c r="V24" s="27"/>
      <c r="W24" s="28"/>
      <c r="X24" s="28"/>
    </row>
    <row r="25" spans="2:24" s="4" customFormat="1" ht="12.75">
      <c r="B25" s="55"/>
      <c r="C25" s="9">
        <f>C32-1</f>
        <v>38369</v>
      </c>
      <c r="D25" s="11" t="s">
        <v>12</v>
      </c>
      <c r="E25" s="42"/>
      <c r="F25" s="96"/>
      <c r="G25" s="96"/>
      <c r="H25" s="166">
        <v>0.14583333333333334</v>
      </c>
      <c r="I25" s="167">
        <v>1</v>
      </c>
      <c r="J25" s="168" t="s">
        <v>66</v>
      </c>
      <c r="K25" s="46"/>
      <c r="L25" s="101"/>
      <c r="M25" s="161"/>
      <c r="N25" s="10"/>
      <c r="O25" s="103"/>
      <c r="P25" s="48">
        <f t="shared" si="3"/>
        <v>0.14583333333333334</v>
      </c>
      <c r="R25" s="23"/>
      <c r="S25" s="35"/>
      <c r="T25" s="35"/>
      <c r="U25" s="36"/>
      <c r="V25" s="37"/>
      <c r="W25" s="38"/>
      <c r="X25" s="38"/>
    </row>
    <row r="26" spans="3:24" s="4" customFormat="1" ht="12.75">
      <c r="C26" s="113" t="s">
        <v>77</v>
      </c>
      <c r="R26" s="29" t="s">
        <v>36</v>
      </c>
      <c r="S26" s="40" t="s">
        <v>37</v>
      </c>
      <c r="T26" s="40" t="s">
        <v>38</v>
      </c>
      <c r="U26" s="39"/>
      <c r="V26" s="39"/>
      <c r="W26" s="41"/>
      <c r="X26" s="41"/>
    </row>
    <row r="27" spans="3:24" s="4" customFormat="1" ht="12">
      <c r="C27" s="5"/>
      <c r="E27" s="89"/>
      <c r="G27" s="126"/>
      <c r="H27" s="89"/>
      <c r="K27" s="89"/>
      <c r="R27" s="113" t="s">
        <v>79</v>
      </c>
      <c r="S27" s="87"/>
      <c r="T27" s="87"/>
      <c r="V27" s="157" t="s">
        <v>40</v>
      </c>
      <c r="W27" s="88"/>
      <c r="X27" s="157" t="s">
        <v>39</v>
      </c>
    </row>
    <row r="28" spans="3:19" s="4" customFormat="1" ht="12">
      <c r="C28" s="5"/>
      <c r="E28" s="89"/>
      <c r="G28" s="126"/>
      <c r="H28" s="89"/>
      <c r="K28" s="89"/>
      <c r="R28" s="87"/>
      <c r="S28" s="87"/>
    </row>
    <row r="29" spans="7:19" s="4" customFormat="1" ht="12">
      <c r="G29" s="126"/>
      <c r="R29" s="87"/>
      <c r="S29" s="87"/>
    </row>
    <row r="30" spans="3:24" s="4" customFormat="1" ht="15">
      <c r="C30" s="5"/>
      <c r="E30" s="6"/>
      <c r="F30" s="7"/>
      <c r="G30" s="127"/>
      <c r="H30" s="6"/>
      <c r="I30" s="7"/>
      <c r="J30" s="7"/>
      <c r="K30" s="6"/>
      <c r="L30" s="7"/>
      <c r="M30" s="7"/>
      <c r="N30" s="102"/>
      <c r="O30" s="102"/>
      <c r="R30" s="54" t="s">
        <v>41</v>
      </c>
      <c r="S30" s="18"/>
      <c r="T30" s="18"/>
      <c r="U30" s="54" t="s">
        <v>23</v>
      </c>
      <c r="V30" s="47"/>
      <c r="W30" s="105"/>
      <c r="X30" s="19"/>
    </row>
    <row r="31" spans="2:24" s="4" customFormat="1" ht="12.75">
      <c r="B31" s="21" t="s">
        <v>22</v>
      </c>
      <c r="C31" s="22" t="s">
        <v>0</v>
      </c>
      <c r="D31" s="21" t="s">
        <v>1</v>
      </c>
      <c r="E31" s="21" t="s">
        <v>5</v>
      </c>
      <c r="F31" s="21" t="s">
        <v>3</v>
      </c>
      <c r="G31" s="128" t="s">
        <v>4</v>
      </c>
      <c r="H31" s="21" t="s">
        <v>6</v>
      </c>
      <c r="I31" s="21" t="s">
        <v>3</v>
      </c>
      <c r="J31" s="21" t="s">
        <v>4</v>
      </c>
      <c r="K31" s="21" t="s">
        <v>2</v>
      </c>
      <c r="L31" s="21" t="s">
        <v>3</v>
      </c>
      <c r="M31" s="21" t="s">
        <v>4</v>
      </c>
      <c r="N31" s="21" t="s">
        <v>21</v>
      </c>
      <c r="O31" s="21" t="s">
        <v>4</v>
      </c>
      <c r="P31" s="49" t="s">
        <v>35</v>
      </c>
      <c r="R31" s="1"/>
      <c r="S31" s="20" t="s">
        <v>17</v>
      </c>
      <c r="T31" s="20" t="s">
        <v>18</v>
      </c>
      <c r="U31" s="1" t="s">
        <v>14</v>
      </c>
      <c r="V31" s="2" t="s">
        <v>15</v>
      </c>
      <c r="W31" s="3" t="s">
        <v>16</v>
      </c>
      <c r="X31" s="3" t="s">
        <v>21</v>
      </c>
    </row>
    <row r="32" spans="2:24" s="4" customFormat="1" ht="12.75">
      <c r="B32" s="51" t="s">
        <v>57</v>
      </c>
      <c r="C32" s="53">
        <f aca="true" t="shared" si="4" ref="C32:C37">C33-1</f>
        <v>38370</v>
      </c>
      <c r="D32" s="8" t="s">
        <v>7</v>
      </c>
      <c r="E32" s="42">
        <v>0.05555555555555555</v>
      </c>
      <c r="F32" s="96">
        <v>1</v>
      </c>
      <c r="G32" s="125" t="s">
        <v>70</v>
      </c>
      <c r="H32" s="10"/>
      <c r="I32" s="97"/>
      <c r="J32" s="11"/>
      <c r="K32" s="42"/>
      <c r="L32" s="96"/>
      <c r="M32" s="43"/>
      <c r="N32" s="10">
        <v>0.03125</v>
      </c>
      <c r="O32" s="103"/>
      <c r="P32" s="48">
        <f>E32+H32+K32+N32</f>
        <v>0.08680555555555555</v>
      </c>
      <c r="R32" s="23" t="s">
        <v>14</v>
      </c>
      <c r="S32" s="24">
        <f>SUM(E32:E38)</f>
        <v>0.1111111111111111</v>
      </c>
      <c r="T32" s="25">
        <f>S32*Ausgleichsfaktoren!C$2</f>
        <v>0.3333333333333333</v>
      </c>
      <c r="U32" s="26" t="s">
        <v>24</v>
      </c>
      <c r="V32" s="27" t="s">
        <v>24</v>
      </c>
      <c r="W32" s="28" t="s">
        <v>24</v>
      </c>
      <c r="X32" s="28" t="s">
        <v>64</v>
      </c>
    </row>
    <row r="33" spans="2:24" s="4" customFormat="1" ht="12.75">
      <c r="B33" s="12"/>
      <c r="C33" s="53">
        <f t="shared" si="4"/>
        <v>38371</v>
      </c>
      <c r="D33" s="13" t="s">
        <v>8</v>
      </c>
      <c r="E33" s="42"/>
      <c r="F33" s="96"/>
      <c r="G33" s="124"/>
      <c r="H33" s="14">
        <v>0.0625</v>
      </c>
      <c r="I33" s="97" t="s">
        <v>55</v>
      </c>
      <c r="J33" s="11" t="s">
        <v>68</v>
      </c>
      <c r="K33" s="44">
        <v>0.034722222222222224</v>
      </c>
      <c r="L33" s="100" t="s">
        <v>55</v>
      </c>
      <c r="M33" s="43" t="s">
        <v>54</v>
      </c>
      <c r="N33" s="10"/>
      <c r="O33" s="104"/>
      <c r="P33" s="48">
        <f aca="true" t="shared" si="5" ref="P33:P38">E33+H33+K33+N33</f>
        <v>0.09722222222222222</v>
      </c>
      <c r="R33" s="29" t="s">
        <v>15</v>
      </c>
      <c r="S33" s="24">
        <f>SUM(H32:H38)</f>
        <v>0.3125</v>
      </c>
      <c r="T33" s="30">
        <f>S33*Ausgleichsfaktoren!C$3</f>
        <v>9.375</v>
      </c>
      <c r="U33" s="26" t="s">
        <v>25</v>
      </c>
      <c r="V33" s="27" t="s">
        <v>25</v>
      </c>
      <c r="W33" s="28" t="s">
        <v>25</v>
      </c>
      <c r="X33" s="28"/>
    </row>
    <row r="34" spans="2:24" s="4" customFormat="1" ht="12.75">
      <c r="B34" s="52" t="s">
        <v>30</v>
      </c>
      <c r="C34" s="53">
        <f t="shared" si="4"/>
        <v>38372</v>
      </c>
      <c r="D34" s="13" t="s">
        <v>9</v>
      </c>
      <c r="E34" s="42"/>
      <c r="F34" s="96"/>
      <c r="G34" s="124"/>
      <c r="H34" s="10"/>
      <c r="I34" s="97"/>
      <c r="J34" s="11"/>
      <c r="K34" s="164">
        <v>0.0763888888888889</v>
      </c>
      <c r="L34" s="117">
        <v>1</v>
      </c>
      <c r="M34" s="118" t="s">
        <v>54</v>
      </c>
      <c r="N34" s="10"/>
      <c r="O34" s="104"/>
      <c r="P34" s="48">
        <f t="shared" si="5"/>
        <v>0.0763888888888889</v>
      </c>
      <c r="R34" s="23" t="s">
        <v>16</v>
      </c>
      <c r="S34" s="24">
        <f>SUM(K32:K38)</f>
        <v>0.19444444444444445</v>
      </c>
      <c r="T34" s="30">
        <f>S34*Ausgleichsfaktoren!C$4</f>
        <v>2.5277777777777777</v>
      </c>
      <c r="U34" s="26"/>
      <c r="V34" s="27"/>
      <c r="W34" s="28"/>
      <c r="X34" s="28"/>
    </row>
    <row r="35" spans="2:24" s="4" customFormat="1" ht="12.75">
      <c r="B35" s="50">
        <v>21</v>
      </c>
      <c r="C35" s="53">
        <f t="shared" si="4"/>
        <v>38373</v>
      </c>
      <c r="D35" s="13" t="s">
        <v>10</v>
      </c>
      <c r="E35" s="114">
        <v>0.05555555555555555</v>
      </c>
      <c r="F35" s="115">
        <v>1</v>
      </c>
      <c r="G35" s="165" t="s">
        <v>70</v>
      </c>
      <c r="H35" s="10"/>
      <c r="I35" s="97"/>
      <c r="J35" s="11"/>
      <c r="K35" s="44"/>
      <c r="L35" s="100"/>
      <c r="M35" s="45"/>
      <c r="N35" s="10"/>
      <c r="O35" s="104"/>
      <c r="P35" s="48">
        <f>E35+H35+K35+N35</f>
        <v>0.05555555555555555</v>
      </c>
      <c r="R35" s="23" t="s">
        <v>21</v>
      </c>
      <c r="S35" s="24">
        <f>SUM(N32:N38)</f>
        <v>0.03125</v>
      </c>
      <c r="T35" s="30"/>
      <c r="U35" s="26"/>
      <c r="V35" s="27"/>
      <c r="W35" s="28"/>
      <c r="X35" s="28"/>
    </row>
    <row r="36" spans="2:24" s="4" customFormat="1" ht="13.5" thickBot="1">
      <c r="B36" s="55"/>
      <c r="C36" s="53">
        <f t="shared" si="4"/>
        <v>38374</v>
      </c>
      <c r="D36" s="13" t="s">
        <v>11</v>
      </c>
      <c r="E36" s="42"/>
      <c r="F36" s="96"/>
      <c r="G36" s="125"/>
      <c r="H36" s="14"/>
      <c r="I36" s="99"/>
      <c r="J36" s="15"/>
      <c r="K36" s="44">
        <v>0.041666666666666664</v>
      </c>
      <c r="L36" s="100">
        <v>1</v>
      </c>
      <c r="M36" s="45" t="s">
        <v>54</v>
      </c>
      <c r="N36" s="10"/>
      <c r="O36" s="104"/>
      <c r="P36" s="48">
        <f>E36+H36+K36+N36</f>
        <v>0.041666666666666664</v>
      </c>
      <c r="R36" s="31"/>
      <c r="S36" s="32">
        <f>SUM(S32:S35)</f>
        <v>0.6493055555555556</v>
      </c>
      <c r="T36" s="33">
        <f>SUM(T32:T35)</f>
        <v>12.23611111111111</v>
      </c>
      <c r="U36" s="26"/>
      <c r="V36" s="27"/>
      <c r="W36" s="28"/>
      <c r="X36" s="28"/>
    </row>
    <row r="37" spans="2:24" s="4" customFormat="1" ht="13.5" thickBot="1">
      <c r="B37" s="55"/>
      <c r="C37" s="53">
        <f t="shared" si="4"/>
        <v>38375</v>
      </c>
      <c r="D37" s="11" t="s">
        <v>13</v>
      </c>
      <c r="E37" s="42"/>
      <c r="F37" s="96"/>
      <c r="G37" s="96"/>
      <c r="H37" s="169">
        <v>0.10416666666666667</v>
      </c>
      <c r="I37" s="146" t="s">
        <v>55</v>
      </c>
      <c r="J37" s="147" t="s">
        <v>21</v>
      </c>
      <c r="K37" s="148">
        <v>0.041666666666666664</v>
      </c>
      <c r="L37" s="143">
        <v>2</v>
      </c>
      <c r="M37" s="149" t="s">
        <v>54</v>
      </c>
      <c r="N37" s="122"/>
      <c r="O37" s="104"/>
      <c r="P37" s="48">
        <f t="shared" si="5"/>
        <v>0.14583333333333334</v>
      </c>
      <c r="R37" s="31" t="s">
        <v>34</v>
      </c>
      <c r="S37" s="34">
        <v>15.5</v>
      </c>
      <c r="T37" s="34"/>
      <c r="U37" s="26"/>
      <c r="V37" s="27"/>
      <c r="W37" s="28"/>
      <c r="X37" s="28"/>
    </row>
    <row r="38" spans="2:24" s="4" customFormat="1" ht="12.75">
      <c r="B38" s="55"/>
      <c r="C38" s="53">
        <f>C45-1</f>
        <v>38376</v>
      </c>
      <c r="D38" s="11" t="s">
        <v>12</v>
      </c>
      <c r="E38" s="42"/>
      <c r="F38" s="96"/>
      <c r="G38" s="96"/>
      <c r="H38" s="166">
        <v>0.14583333333333334</v>
      </c>
      <c r="I38" s="167">
        <v>1</v>
      </c>
      <c r="J38" s="168" t="s">
        <v>66</v>
      </c>
      <c r="K38" s="46"/>
      <c r="L38" s="101"/>
      <c r="M38" s="161"/>
      <c r="N38" s="10"/>
      <c r="O38" s="103"/>
      <c r="P38" s="48">
        <f t="shared" si="5"/>
        <v>0.14583333333333334</v>
      </c>
      <c r="R38" s="23"/>
      <c r="S38" s="35"/>
      <c r="T38" s="35"/>
      <c r="U38" s="36"/>
      <c r="V38" s="37"/>
      <c r="W38" s="38"/>
      <c r="X38" s="38"/>
    </row>
    <row r="39" spans="3:24" s="4" customFormat="1" ht="12.75">
      <c r="C39" s="113" t="s">
        <v>77</v>
      </c>
      <c r="R39" s="29" t="s">
        <v>36</v>
      </c>
      <c r="S39" s="40" t="s">
        <v>37</v>
      </c>
      <c r="T39" s="40" t="s">
        <v>38</v>
      </c>
      <c r="U39" s="39"/>
      <c r="V39" s="39"/>
      <c r="W39" s="41"/>
      <c r="X39" s="41"/>
    </row>
    <row r="40" spans="7:24" s="4" customFormat="1" ht="12">
      <c r="G40" s="126"/>
      <c r="R40" s="113" t="s">
        <v>79</v>
      </c>
      <c r="S40" s="87"/>
      <c r="T40" s="87"/>
      <c r="V40" s="157" t="s">
        <v>40</v>
      </c>
      <c r="W40" s="88"/>
      <c r="X40" s="157" t="s">
        <v>39</v>
      </c>
    </row>
    <row r="41" spans="7:19" s="4" customFormat="1" ht="12">
      <c r="G41" s="126"/>
      <c r="R41" s="87"/>
      <c r="S41" s="87"/>
    </row>
    <row r="42" spans="7:19" s="4" customFormat="1" ht="12">
      <c r="G42" s="126"/>
      <c r="R42" s="87"/>
      <c r="S42" s="87"/>
    </row>
    <row r="43" spans="3:24" s="4" customFormat="1" ht="15">
      <c r="C43" s="5"/>
      <c r="E43" s="6"/>
      <c r="F43" s="7"/>
      <c r="G43" s="127"/>
      <c r="H43" s="6"/>
      <c r="I43" s="7"/>
      <c r="J43" s="7"/>
      <c r="K43" s="6"/>
      <c r="L43" s="7"/>
      <c r="M43" s="7"/>
      <c r="N43" s="102"/>
      <c r="O43" s="102"/>
      <c r="R43" s="54" t="s">
        <v>41</v>
      </c>
      <c r="S43" s="18"/>
      <c r="T43" s="18"/>
      <c r="U43" s="54" t="s">
        <v>23</v>
      </c>
      <c r="V43" s="47"/>
      <c r="W43" s="105"/>
      <c r="X43" s="19"/>
    </row>
    <row r="44" spans="2:24" s="4" customFormat="1" ht="12.75">
      <c r="B44" s="21" t="s">
        <v>22</v>
      </c>
      <c r="C44" s="22" t="s">
        <v>0</v>
      </c>
      <c r="D44" s="21" t="s">
        <v>1</v>
      </c>
      <c r="E44" s="21" t="s">
        <v>5</v>
      </c>
      <c r="F44" s="21" t="s">
        <v>3</v>
      </c>
      <c r="G44" s="128" t="s">
        <v>4</v>
      </c>
      <c r="H44" s="21" t="s">
        <v>6</v>
      </c>
      <c r="I44" s="21" t="s">
        <v>3</v>
      </c>
      <c r="J44" s="21" t="s">
        <v>4</v>
      </c>
      <c r="K44" s="21" t="s">
        <v>2</v>
      </c>
      <c r="L44" s="21" t="s">
        <v>3</v>
      </c>
      <c r="M44" s="21" t="s">
        <v>4</v>
      </c>
      <c r="N44" s="21" t="s">
        <v>21</v>
      </c>
      <c r="O44" s="21" t="s">
        <v>4</v>
      </c>
      <c r="P44" s="49" t="s">
        <v>35</v>
      </c>
      <c r="R44" s="1"/>
      <c r="S44" s="20" t="s">
        <v>17</v>
      </c>
      <c r="T44" s="20" t="s">
        <v>18</v>
      </c>
      <c r="U44" s="1" t="s">
        <v>14</v>
      </c>
      <c r="V44" s="2" t="s">
        <v>15</v>
      </c>
      <c r="W44" s="3" t="s">
        <v>16</v>
      </c>
      <c r="X44" s="3" t="s">
        <v>21</v>
      </c>
    </row>
    <row r="45" spans="2:24" s="4" customFormat="1" ht="12.75">
      <c r="B45" s="51" t="s">
        <v>57</v>
      </c>
      <c r="C45" s="53">
        <f aca="true" t="shared" si="6" ref="C45:C50">C46-1</f>
        <v>38377</v>
      </c>
      <c r="D45" s="8" t="s">
        <v>7</v>
      </c>
      <c r="E45" s="42"/>
      <c r="F45" s="96"/>
      <c r="G45" s="124"/>
      <c r="H45" s="10"/>
      <c r="I45" s="97"/>
      <c r="J45" s="11"/>
      <c r="K45" s="42"/>
      <c r="L45" s="96"/>
      <c r="M45" s="43"/>
      <c r="N45" s="10"/>
      <c r="O45" s="103"/>
      <c r="P45" s="48">
        <f>E45+H45+K45+N45</f>
        <v>0</v>
      </c>
      <c r="R45" s="23" t="s">
        <v>14</v>
      </c>
      <c r="S45" s="24">
        <f>SUM(E45:E51)</f>
        <v>0.08333333333333333</v>
      </c>
      <c r="T45" s="25">
        <f>S45*Ausgleichsfaktoren!C$2</f>
        <v>0.25</v>
      </c>
      <c r="U45" s="26" t="s">
        <v>24</v>
      </c>
      <c r="V45" s="27" t="s">
        <v>24</v>
      </c>
      <c r="W45" s="28" t="s">
        <v>24</v>
      </c>
      <c r="X45" s="28" t="s">
        <v>64</v>
      </c>
    </row>
    <row r="46" spans="2:24" s="4" customFormat="1" ht="12.75">
      <c r="B46" s="12"/>
      <c r="C46" s="53">
        <f t="shared" si="6"/>
        <v>38378</v>
      </c>
      <c r="D46" s="13" t="s">
        <v>8</v>
      </c>
      <c r="E46" s="42"/>
      <c r="F46" s="96"/>
      <c r="G46" s="124"/>
      <c r="H46" s="14"/>
      <c r="I46" s="97"/>
      <c r="J46" s="11"/>
      <c r="K46" s="44">
        <v>0.03125</v>
      </c>
      <c r="L46" s="100">
        <v>1</v>
      </c>
      <c r="M46" s="43" t="s">
        <v>54</v>
      </c>
      <c r="N46" s="10"/>
      <c r="O46" s="104"/>
      <c r="P46" s="48">
        <f aca="true" t="shared" si="7" ref="P46:P51">E46+H46+K46+N46</f>
        <v>0.03125</v>
      </c>
      <c r="R46" s="29" t="s">
        <v>15</v>
      </c>
      <c r="S46" s="24">
        <f>SUM(H45:H51)</f>
        <v>0.10416666666666667</v>
      </c>
      <c r="T46" s="30">
        <f>S46*Ausgleichsfaktoren!C$3</f>
        <v>3.125</v>
      </c>
      <c r="U46" s="26" t="s">
        <v>25</v>
      </c>
      <c r="V46" s="27" t="s">
        <v>25</v>
      </c>
      <c r="W46" s="28" t="s">
        <v>25</v>
      </c>
      <c r="X46" s="28"/>
    </row>
    <row r="47" spans="2:24" s="4" customFormat="1" ht="12.75">
      <c r="B47" s="52" t="s">
        <v>30</v>
      </c>
      <c r="C47" s="53">
        <f t="shared" si="6"/>
        <v>38379</v>
      </c>
      <c r="D47" s="13" t="s">
        <v>9</v>
      </c>
      <c r="E47" s="42">
        <v>0.041666666666666664</v>
      </c>
      <c r="F47" s="96">
        <v>1</v>
      </c>
      <c r="G47" s="125" t="s">
        <v>70</v>
      </c>
      <c r="H47" s="14"/>
      <c r="I47" s="97"/>
      <c r="J47" s="11"/>
      <c r="K47" s="44"/>
      <c r="L47" s="100"/>
      <c r="M47" s="45"/>
      <c r="N47" s="10"/>
      <c r="O47" s="104"/>
      <c r="P47" s="48">
        <f t="shared" si="7"/>
        <v>0.041666666666666664</v>
      </c>
      <c r="R47" s="23" t="s">
        <v>16</v>
      </c>
      <c r="S47" s="24">
        <f>SUM(K45:K51)</f>
        <v>0.10416666666666666</v>
      </c>
      <c r="T47" s="30">
        <f>S47*Ausgleichsfaktoren!C$4</f>
        <v>1.3541666666666665</v>
      </c>
      <c r="U47" s="26"/>
      <c r="V47" s="27"/>
      <c r="W47" s="28"/>
      <c r="X47" s="28"/>
    </row>
    <row r="48" spans="2:24" s="4" customFormat="1" ht="12.75">
      <c r="B48" s="50">
        <v>20</v>
      </c>
      <c r="C48" s="53">
        <f t="shared" si="6"/>
        <v>38380</v>
      </c>
      <c r="D48" s="13" t="s">
        <v>10</v>
      </c>
      <c r="E48" s="42"/>
      <c r="F48" s="96"/>
      <c r="G48" s="125"/>
      <c r="H48" s="10"/>
      <c r="I48" s="97"/>
      <c r="J48" s="11"/>
      <c r="K48" s="44"/>
      <c r="L48" s="100"/>
      <c r="M48" s="45"/>
      <c r="N48" s="10"/>
      <c r="O48" s="104"/>
      <c r="P48" s="48">
        <f>E48+H48+K48+N48</f>
        <v>0</v>
      </c>
      <c r="R48" s="23" t="s">
        <v>21</v>
      </c>
      <c r="S48" s="24">
        <f>SUM(N45:N51)</f>
        <v>0</v>
      </c>
      <c r="T48" s="30"/>
      <c r="U48" s="26"/>
      <c r="V48" s="27"/>
      <c r="W48" s="28"/>
      <c r="X48" s="28"/>
    </row>
    <row r="49" spans="2:24" s="4" customFormat="1" ht="12.75">
      <c r="B49" s="55"/>
      <c r="C49" s="53">
        <f t="shared" si="6"/>
        <v>38381</v>
      </c>
      <c r="D49" s="13" t="s">
        <v>11</v>
      </c>
      <c r="E49" s="42"/>
      <c r="F49" s="96"/>
      <c r="G49" s="125"/>
      <c r="H49" s="14"/>
      <c r="I49" s="99"/>
      <c r="J49" s="15"/>
      <c r="K49" s="42">
        <v>0.03125</v>
      </c>
      <c r="L49" s="100">
        <v>1</v>
      </c>
      <c r="M49" s="45" t="s">
        <v>54</v>
      </c>
      <c r="N49" s="10"/>
      <c r="O49" s="104"/>
      <c r="P49" s="48">
        <f>E49+H49+K49+N49</f>
        <v>0.03125</v>
      </c>
      <c r="R49" s="31"/>
      <c r="S49" s="32">
        <f>SUM(S45:S48)</f>
        <v>0.29166666666666663</v>
      </c>
      <c r="T49" s="33">
        <f>SUM(T45:T48)</f>
        <v>4.729166666666666</v>
      </c>
      <c r="U49" s="26"/>
      <c r="V49" s="27"/>
      <c r="W49" s="28"/>
      <c r="X49" s="28"/>
    </row>
    <row r="50" spans="2:24" s="4" customFormat="1" ht="12.75">
      <c r="B50" s="55"/>
      <c r="C50" s="53">
        <f t="shared" si="6"/>
        <v>38382</v>
      </c>
      <c r="D50" s="11" t="s">
        <v>13</v>
      </c>
      <c r="E50" s="114">
        <v>0.041666666666666664</v>
      </c>
      <c r="F50" s="115">
        <v>1</v>
      </c>
      <c r="G50" s="115" t="s">
        <v>70</v>
      </c>
      <c r="H50" s="10"/>
      <c r="I50" s="97"/>
      <c r="J50" s="11"/>
      <c r="K50" s="42">
        <v>0.041666666666666664</v>
      </c>
      <c r="L50" s="96">
        <v>2</v>
      </c>
      <c r="M50" s="43" t="s">
        <v>54</v>
      </c>
      <c r="N50" s="10"/>
      <c r="O50" s="104"/>
      <c r="P50" s="48">
        <f t="shared" si="7"/>
        <v>0.08333333333333333</v>
      </c>
      <c r="R50" s="31" t="s">
        <v>34</v>
      </c>
      <c r="S50" s="34">
        <v>7</v>
      </c>
      <c r="T50" s="34"/>
      <c r="U50" s="26"/>
      <c r="V50" s="27"/>
      <c r="W50" s="28"/>
      <c r="X50" s="28"/>
    </row>
    <row r="51" spans="2:24" s="4" customFormat="1" ht="12.75">
      <c r="B51" s="55"/>
      <c r="C51" s="53">
        <f>'BASE 2'!C5-1</f>
        <v>38383</v>
      </c>
      <c r="D51" s="11" t="s">
        <v>12</v>
      </c>
      <c r="E51" s="42"/>
      <c r="F51" s="96"/>
      <c r="G51" s="96"/>
      <c r="H51" s="114">
        <v>0.10416666666666667</v>
      </c>
      <c r="I51" s="115">
        <v>1</v>
      </c>
      <c r="J51" s="116" t="s">
        <v>66</v>
      </c>
      <c r="K51" s="46"/>
      <c r="L51" s="101"/>
      <c r="M51" s="43"/>
      <c r="N51" s="10"/>
      <c r="O51" s="103"/>
      <c r="P51" s="48">
        <f t="shared" si="7"/>
        <v>0.10416666666666667</v>
      </c>
      <c r="R51" s="23"/>
      <c r="S51" s="35"/>
      <c r="T51" s="35"/>
      <c r="U51" s="36"/>
      <c r="V51" s="37"/>
      <c r="W51" s="38"/>
      <c r="X51" s="38"/>
    </row>
    <row r="52" spans="3:24" s="4" customFormat="1" ht="12.75">
      <c r="C52" s="113" t="s">
        <v>77</v>
      </c>
      <c r="R52" s="29" t="s">
        <v>36</v>
      </c>
      <c r="S52" s="40" t="s">
        <v>37</v>
      </c>
      <c r="T52" s="40" t="s">
        <v>38</v>
      </c>
      <c r="U52" s="39"/>
      <c r="V52" s="39"/>
      <c r="W52" s="41"/>
      <c r="X52" s="41"/>
    </row>
    <row r="53" spans="3:24" s="4" customFormat="1" ht="12">
      <c r="C53" s="86"/>
      <c r="R53" s="113" t="s">
        <v>79</v>
      </c>
      <c r="S53" s="87"/>
      <c r="T53" s="87"/>
      <c r="V53" s="157" t="s">
        <v>40</v>
      </c>
      <c r="W53" s="88"/>
      <c r="X53" s="157" t="s">
        <v>39</v>
      </c>
    </row>
    <row r="54" s="7" customFormat="1" ht="12"/>
    <row r="55" spans="18:19" s="80" customFormat="1" ht="12">
      <c r="R55" s="81"/>
      <c r="S55" s="81"/>
    </row>
    <row r="56" spans="18:19" s="80" customFormat="1" ht="12">
      <c r="R56" s="81"/>
      <c r="S56" s="81"/>
    </row>
    <row r="57" spans="1:32" s="80" customFormat="1" ht="15">
      <c r="A57" s="119" t="s">
        <v>53</v>
      </c>
      <c r="B57" s="120"/>
      <c r="C57" s="178" t="s">
        <v>76</v>
      </c>
      <c r="D57" s="179"/>
      <c r="E57" s="179"/>
      <c r="F57" s="179"/>
      <c r="G57" s="179"/>
      <c r="H57" s="179"/>
      <c r="I57" s="179"/>
      <c r="J57" s="179"/>
      <c r="K57" s="179"/>
      <c r="L57" s="179"/>
      <c r="M57" s="179"/>
      <c r="N57" s="120"/>
      <c r="O57" s="120"/>
      <c r="P57" s="120"/>
      <c r="Q57" s="120"/>
      <c r="R57" s="121"/>
      <c r="S57" s="121"/>
      <c r="T57" s="120"/>
      <c r="U57" s="120"/>
      <c r="V57" s="120"/>
      <c r="W57" s="120"/>
      <c r="X57" s="120"/>
      <c r="Y57" s="120"/>
      <c r="Z57" s="120"/>
      <c r="AA57" s="120"/>
      <c r="AB57" s="120"/>
      <c r="AC57" s="120"/>
      <c r="AD57" s="120"/>
      <c r="AE57" s="120"/>
      <c r="AF57" s="120"/>
    </row>
    <row r="58" ht="12"/>
    <row r="59" ht="12"/>
    <row r="60" ht="12"/>
    <row r="64" ht="12"/>
    <row r="65" ht="12"/>
    <row r="66" ht="12"/>
    <row r="67" ht="12"/>
    <row r="68" ht="12"/>
    <row r="69" ht="12"/>
  </sheetData>
  <mergeCells count="1">
    <mergeCell ref="C57:M57"/>
  </mergeCells>
  <hyperlinks>
    <hyperlink ref="C57:M57" r:id="rId1" display="Legende unter http://www.triathlon-szene.de/index.php?option=com_content&amp;task=blogcategory&amp;id=19&amp;Itemid=52"/>
    <hyperlink ref="C12" r:id="rId2" display="» Quelle: www.triathlon-szene.de"/>
    <hyperlink ref="C26" r:id="rId3" display="» Quelle: www.triathlon-szene.de"/>
    <hyperlink ref="C39" r:id="rId4" display="» Quelle: www.triathlon-szene.de"/>
    <hyperlink ref="C52" r:id="rId5" display="» Quelle: www.triathlon-szene.de"/>
    <hyperlink ref="X13" r:id="rId6" display="» Forum"/>
    <hyperlink ref="V13" r:id="rId7" display="» Magazin"/>
    <hyperlink ref="X27" r:id="rId8" display="» Forum"/>
    <hyperlink ref="V27" r:id="rId9" display="» Magazin"/>
    <hyperlink ref="X40" r:id="rId10" display="» Forum"/>
    <hyperlink ref="V40" r:id="rId11" display="» Magazin"/>
    <hyperlink ref="X53" r:id="rId12" display="» Forum"/>
    <hyperlink ref="V53" r:id="rId13" display="» Magazin"/>
    <hyperlink ref="R13" r:id="rId14" display="Triathlon-Filmarchiv"/>
    <hyperlink ref="R27" r:id="rId15" display="Triathlon-Filmarchiv"/>
    <hyperlink ref="R40" r:id="rId16" display="Triathlon-Filmarchiv"/>
    <hyperlink ref="R53" r:id="rId17" display="Triathlon-Filmarchiv"/>
  </hyperlinks>
  <printOptions/>
  <pageMargins left="0.75" right="0.75" top="1" bottom="1" header="0.5" footer="0.5"/>
  <pageSetup orientation="portrait" paperSize="9"/>
  <drawing r:id="rId20"/>
  <legacyDrawing r:id="rId19"/>
</worksheet>
</file>

<file path=xl/worksheets/sheet2.xml><?xml version="1.0" encoding="utf-8"?>
<worksheet xmlns="http://schemas.openxmlformats.org/spreadsheetml/2006/main" xmlns:r="http://schemas.openxmlformats.org/officeDocument/2006/relationships">
  <dimension ref="A1:AF57"/>
  <sheetViews>
    <sheetView workbookViewId="0" topLeftCell="A1">
      <selection activeCell="F53" sqref="F53"/>
    </sheetView>
  </sheetViews>
  <sheetFormatPr defaultColWidth="11.00390625" defaultRowHeight="12"/>
  <cols>
    <col min="1" max="13" width="10.875" style="106" customWidth="1"/>
    <col min="14" max="14" width="5.00390625" style="106" bestFit="1" customWidth="1"/>
    <col min="15" max="15" width="10.50390625" style="106" bestFit="1" customWidth="1"/>
    <col min="16" max="23" width="10.875" style="106" customWidth="1"/>
    <col min="24" max="24" width="14.125" style="106" bestFit="1" customWidth="1"/>
    <col min="25" max="16384" width="10.875" style="106" customWidth="1"/>
  </cols>
  <sheetData>
    <row r="1" spans="18:19" s="80" customFormat="1" ht="99" customHeight="1">
      <c r="R1" s="81"/>
      <c r="S1" s="81"/>
    </row>
    <row r="2" spans="3:19" s="82" customFormat="1" ht="12">
      <c r="C2" s="83"/>
      <c r="E2" s="84"/>
      <c r="H2" s="84"/>
      <c r="K2" s="84"/>
      <c r="R2" s="85"/>
      <c r="S2" s="85"/>
    </row>
    <row r="3" spans="3:24" s="4" customFormat="1" ht="15">
      <c r="C3" s="5"/>
      <c r="E3" s="6"/>
      <c r="F3" s="7"/>
      <c r="G3" s="7"/>
      <c r="H3" s="6"/>
      <c r="I3" s="7"/>
      <c r="J3" s="7"/>
      <c r="K3" s="6"/>
      <c r="L3" s="7"/>
      <c r="M3" s="7"/>
      <c r="N3" s="102"/>
      <c r="O3" s="102"/>
      <c r="R3" s="54" t="s">
        <v>41</v>
      </c>
      <c r="S3" s="18"/>
      <c r="T3" s="18"/>
      <c r="U3" s="54" t="s">
        <v>23</v>
      </c>
      <c r="V3" s="47"/>
      <c r="W3" s="105"/>
      <c r="X3" s="19"/>
    </row>
    <row r="4" spans="2:24" s="4" customFormat="1" ht="12.75">
      <c r="B4" s="21" t="s">
        <v>22</v>
      </c>
      <c r="C4" s="22" t="s">
        <v>0</v>
      </c>
      <c r="D4" s="21" t="s">
        <v>1</v>
      </c>
      <c r="E4" s="21" t="s">
        <v>5</v>
      </c>
      <c r="F4" s="21" t="s">
        <v>3</v>
      </c>
      <c r="G4" s="21" t="s">
        <v>4</v>
      </c>
      <c r="H4" s="21" t="s">
        <v>6</v>
      </c>
      <c r="I4" s="21" t="s">
        <v>3</v>
      </c>
      <c r="J4" s="21" t="s">
        <v>4</v>
      </c>
      <c r="K4" s="21" t="s">
        <v>2</v>
      </c>
      <c r="L4" s="21" t="s">
        <v>3</v>
      </c>
      <c r="M4" s="21" t="s">
        <v>4</v>
      </c>
      <c r="N4" s="21" t="s">
        <v>21</v>
      </c>
      <c r="O4" s="21" t="s">
        <v>4</v>
      </c>
      <c r="P4" s="49" t="s">
        <v>35</v>
      </c>
      <c r="R4" s="1"/>
      <c r="S4" s="20" t="s">
        <v>17</v>
      </c>
      <c r="T4" s="20" t="s">
        <v>18</v>
      </c>
      <c r="U4" s="1" t="s">
        <v>14</v>
      </c>
      <c r="V4" s="2" t="s">
        <v>15</v>
      </c>
      <c r="W4" s="3" t="s">
        <v>16</v>
      </c>
      <c r="X4" s="3" t="s">
        <v>21</v>
      </c>
    </row>
    <row r="5" spans="2:24" s="4" customFormat="1" ht="12.75">
      <c r="B5" s="51" t="s">
        <v>58</v>
      </c>
      <c r="C5" s="53">
        <f aca="true" t="shared" si="0" ref="C5:C10">C6-1</f>
        <v>38384</v>
      </c>
      <c r="D5" s="8" t="s">
        <v>7</v>
      </c>
      <c r="E5" s="42">
        <v>0.041666666666666664</v>
      </c>
      <c r="F5" s="96">
        <v>1</v>
      </c>
      <c r="G5" s="125" t="s">
        <v>70</v>
      </c>
      <c r="H5" s="10"/>
      <c r="I5" s="97"/>
      <c r="J5" s="11"/>
      <c r="K5" s="42"/>
      <c r="L5" s="96"/>
      <c r="M5" s="43"/>
      <c r="N5" s="10">
        <v>0.03125</v>
      </c>
      <c r="O5" s="103"/>
      <c r="P5" s="48">
        <f>E5+H5+K5+N5</f>
        <v>0.07291666666666666</v>
      </c>
      <c r="R5" s="23" t="s">
        <v>14</v>
      </c>
      <c r="S5" s="24">
        <f>SUM(E5:E11)</f>
        <v>0.08333333333333333</v>
      </c>
      <c r="T5" s="25">
        <f>S5*Ausgleichsfaktoren!C$2</f>
        <v>0.25</v>
      </c>
      <c r="U5" s="26" t="s">
        <v>24</v>
      </c>
      <c r="V5" s="27" t="s">
        <v>24</v>
      </c>
      <c r="W5" s="28" t="s">
        <v>24</v>
      </c>
      <c r="X5" s="28" t="s">
        <v>65</v>
      </c>
    </row>
    <row r="6" spans="2:24" s="4" customFormat="1" ht="12.75">
      <c r="B6" s="12"/>
      <c r="C6" s="53">
        <f>C7-1</f>
        <v>38385</v>
      </c>
      <c r="D6" s="13" t="s">
        <v>8</v>
      </c>
      <c r="E6" s="42"/>
      <c r="F6" s="96"/>
      <c r="G6" s="124"/>
      <c r="H6" s="14">
        <v>0.034722222222222224</v>
      </c>
      <c r="I6" s="97" t="s">
        <v>55</v>
      </c>
      <c r="J6" s="11" t="s">
        <v>68</v>
      </c>
      <c r="K6" s="44">
        <v>0.034722222222222224</v>
      </c>
      <c r="L6" s="100" t="s">
        <v>55</v>
      </c>
      <c r="M6" s="43" t="s">
        <v>54</v>
      </c>
      <c r="N6" s="10"/>
      <c r="O6" s="104"/>
      <c r="P6" s="48">
        <f aca="true" t="shared" si="1" ref="P6:P11">E6+H6+K6+N6</f>
        <v>0.06944444444444445</v>
      </c>
      <c r="R6" s="29" t="s">
        <v>15</v>
      </c>
      <c r="S6" s="24">
        <f>SUM(H5:H11)</f>
        <v>0.2152777777777778</v>
      </c>
      <c r="T6" s="30">
        <f>S6*Ausgleichsfaktoren!C$3</f>
        <v>6.458333333333334</v>
      </c>
      <c r="U6" s="26" t="s">
        <v>25</v>
      </c>
      <c r="V6" s="27" t="s">
        <v>25</v>
      </c>
      <c r="W6" s="28" t="s">
        <v>25</v>
      </c>
      <c r="X6" s="28"/>
    </row>
    <row r="7" spans="2:24" s="4" customFormat="1" ht="12.75">
      <c r="B7" s="52" t="s">
        <v>30</v>
      </c>
      <c r="C7" s="53">
        <f t="shared" si="0"/>
        <v>38386</v>
      </c>
      <c r="D7" s="13" t="s">
        <v>9</v>
      </c>
      <c r="E7" s="42"/>
      <c r="F7" s="96"/>
      <c r="G7" s="124"/>
      <c r="H7" s="10"/>
      <c r="I7" s="97"/>
      <c r="J7" s="11"/>
      <c r="K7" s="164">
        <v>0.0625</v>
      </c>
      <c r="L7" s="117">
        <v>1</v>
      </c>
      <c r="M7" s="118" t="s">
        <v>54</v>
      </c>
      <c r="N7" s="10"/>
      <c r="O7" s="104"/>
      <c r="P7" s="48">
        <f t="shared" si="1"/>
        <v>0.0625</v>
      </c>
      <c r="R7" s="23" t="s">
        <v>16</v>
      </c>
      <c r="S7" s="24">
        <f>SUM(K5:K11)</f>
        <v>0.17013888888888887</v>
      </c>
      <c r="T7" s="30">
        <f>S7*Ausgleichsfaktoren!C$4</f>
        <v>2.2118055555555554</v>
      </c>
      <c r="U7" s="26" t="s">
        <v>21</v>
      </c>
      <c r="V7" s="27" t="s">
        <v>21</v>
      </c>
      <c r="W7" s="28" t="s">
        <v>21</v>
      </c>
      <c r="X7" s="28"/>
    </row>
    <row r="8" spans="2:24" s="4" customFormat="1" ht="12.75">
      <c r="B8" s="50">
        <v>19</v>
      </c>
      <c r="C8" s="53">
        <f t="shared" si="0"/>
        <v>38387</v>
      </c>
      <c r="D8" s="13" t="s">
        <v>10</v>
      </c>
      <c r="E8" s="114">
        <v>0.041666666666666664</v>
      </c>
      <c r="F8" s="115">
        <v>1</v>
      </c>
      <c r="G8" s="165" t="s">
        <v>70</v>
      </c>
      <c r="H8" s="10"/>
      <c r="I8" s="97"/>
      <c r="J8" s="11"/>
      <c r="K8" s="44"/>
      <c r="L8" s="100"/>
      <c r="M8" s="45"/>
      <c r="N8" s="10"/>
      <c r="O8" s="104"/>
      <c r="P8" s="48">
        <f>E8+H8+K8+N8</f>
        <v>0.041666666666666664</v>
      </c>
      <c r="R8" s="23" t="s">
        <v>21</v>
      </c>
      <c r="S8" s="24">
        <f>SUM(N5:N11)</f>
        <v>0.03125</v>
      </c>
      <c r="T8" s="30"/>
      <c r="U8" s="26" t="s">
        <v>63</v>
      </c>
      <c r="V8" s="27" t="s">
        <v>63</v>
      </c>
      <c r="W8" s="28" t="s">
        <v>63</v>
      </c>
      <c r="X8" s="28"/>
    </row>
    <row r="9" spans="2:24" s="4" customFormat="1" ht="13.5" thickBot="1">
      <c r="B9" s="55"/>
      <c r="C9" s="53">
        <f t="shared" si="0"/>
        <v>38388</v>
      </c>
      <c r="D9" s="13" t="s">
        <v>11</v>
      </c>
      <c r="E9" s="42"/>
      <c r="F9" s="96"/>
      <c r="G9" s="125"/>
      <c r="H9" s="14"/>
      <c r="I9" s="99"/>
      <c r="J9" s="15"/>
      <c r="K9" s="44">
        <v>0.03125</v>
      </c>
      <c r="L9" s="100">
        <v>1</v>
      </c>
      <c r="M9" s="45" t="s">
        <v>54</v>
      </c>
      <c r="N9" s="10"/>
      <c r="O9" s="104"/>
      <c r="P9" s="48">
        <f>E9+H9+K9+N9</f>
        <v>0.03125</v>
      </c>
      <c r="R9" s="31"/>
      <c r="S9" s="32">
        <f>SUM(S5:S8)</f>
        <v>0.5</v>
      </c>
      <c r="T9" s="33">
        <f>SUM(T5:T8)</f>
        <v>8.92013888888889</v>
      </c>
      <c r="U9" s="26"/>
      <c r="V9" s="27"/>
      <c r="W9" s="28"/>
      <c r="X9" s="28"/>
    </row>
    <row r="10" spans="2:24" s="4" customFormat="1" ht="13.5" thickBot="1">
      <c r="B10" s="55"/>
      <c r="C10" s="53">
        <f t="shared" si="0"/>
        <v>38389</v>
      </c>
      <c r="D10" s="11" t="s">
        <v>13</v>
      </c>
      <c r="E10" s="42"/>
      <c r="F10" s="96"/>
      <c r="G10" s="96"/>
      <c r="H10" s="169">
        <v>0.05555555555555555</v>
      </c>
      <c r="I10" s="146" t="s">
        <v>55</v>
      </c>
      <c r="J10" s="147" t="s">
        <v>21</v>
      </c>
      <c r="K10" s="148">
        <v>0.041666666666666664</v>
      </c>
      <c r="L10" s="143">
        <v>2</v>
      </c>
      <c r="M10" s="149" t="s">
        <v>54</v>
      </c>
      <c r="N10" s="122"/>
      <c r="O10" s="104"/>
      <c r="P10" s="48">
        <f t="shared" si="1"/>
        <v>0.09722222222222221</v>
      </c>
      <c r="R10" s="31" t="s">
        <v>34</v>
      </c>
      <c r="S10" s="34">
        <v>12</v>
      </c>
      <c r="T10" s="34"/>
      <c r="U10" s="26"/>
      <c r="V10" s="27"/>
      <c r="W10" s="28"/>
      <c r="X10" s="28"/>
    </row>
    <row r="11" spans="2:24" s="4" customFormat="1" ht="12.75">
      <c r="B11" s="55"/>
      <c r="C11" s="53">
        <f>C19-1</f>
        <v>38390</v>
      </c>
      <c r="D11" s="11" t="s">
        <v>12</v>
      </c>
      <c r="E11" s="42"/>
      <c r="F11" s="96"/>
      <c r="G11" s="96"/>
      <c r="H11" s="166">
        <v>0.125</v>
      </c>
      <c r="I11" s="167">
        <v>1</v>
      </c>
      <c r="J11" s="168" t="s">
        <v>66</v>
      </c>
      <c r="K11" s="46"/>
      <c r="L11" s="101"/>
      <c r="M11" s="161"/>
      <c r="N11" s="10"/>
      <c r="O11" s="103"/>
      <c r="P11" s="48">
        <f t="shared" si="1"/>
        <v>0.125</v>
      </c>
      <c r="R11" s="23"/>
      <c r="S11" s="35"/>
      <c r="T11" s="35"/>
      <c r="U11" s="36"/>
      <c r="V11" s="37"/>
      <c r="W11" s="38"/>
      <c r="X11" s="38"/>
    </row>
    <row r="12" spans="3:24" s="4" customFormat="1" ht="12.75">
      <c r="C12" s="113" t="s">
        <v>77</v>
      </c>
      <c r="R12" s="29" t="s">
        <v>36</v>
      </c>
      <c r="S12" s="40" t="s">
        <v>37</v>
      </c>
      <c r="T12" s="40" t="s">
        <v>38</v>
      </c>
      <c r="U12" s="39"/>
      <c r="V12" s="39"/>
      <c r="W12" s="41"/>
      <c r="X12" s="41"/>
    </row>
    <row r="13" spans="3:24" s="4" customFormat="1" ht="12">
      <c r="C13" s="86"/>
      <c r="G13" s="126"/>
      <c r="R13" s="113" t="s">
        <v>79</v>
      </c>
      <c r="S13" s="87"/>
      <c r="T13" s="87"/>
      <c r="V13" s="157" t="s">
        <v>40</v>
      </c>
      <c r="W13" s="88"/>
      <c r="X13" s="157" t="s">
        <v>39</v>
      </c>
    </row>
    <row r="14" spans="3:24" s="4" customFormat="1" ht="12">
      <c r="C14" s="5"/>
      <c r="E14" s="89"/>
      <c r="G14" s="126"/>
      <c r="H14" s="89"/>
      <c r="K14" s="89"/>
      <c r="R14" s="86"/>
      <c r="S14" s="87"/>
      <c r="T14" s="87"/>
      <c r="V14" s="88"/>
      <c r="W14" s="88"/>
      <c r="X14" s="88"/>
    </row>
    <row r="15" spans="7:19" s="4" customFormat="1" ht="12">
      <c r="G15" s="126"/>
      <c r="R15" s="87"/>
      <c r="S15" s="87"/>
    </row>
    <row r="16" spans="3:19" s="4" customFormat="1" ht="12">
      <c r="C16" s="5"/>
      <c r="E16" s="89"/>
      <c r="G16" s="126"/>
      <c r="H16" s="89"/>
      <c r="K16" s="89"/>
      <c r="R16" s="87"/>
      <c r="S16" s="87"/>
    </row>
    <row r="17" spans="3:24" s="4" customFormat="1" ht="15">
      <c r="C17" s="5"/>
      <c r="E17" s="6"/>
      <c r="F17" s="7"/>
      <c r="G17" s="127"/>
      <c r="H17" s="6"/>
      <c r="I17" s="7"/>
      <c r="J17" s="7"/>
      <c r="K17" s="6"/>
      <c r="L17" s="7"/>
      <c r="M17" s="7"/>
      <c r="N17" s="102"/>
      <c r="O17" s="102"/>
      <c r="R17" s="54" t="s">
        <v>41</v>
      </c>
      <c r="S17" s="18"/>
      <c r="T17" s="18"/>
      <c r="U17" s="54" t="s">
        <v>23</v>
      </c>
      <c r="V17" s="47"/>
      <c r="W17" s="105"/>
      <c r="X17" s="19"/>
    </row>
    <row r="18" spans="2:24" s="4" customFormat="1" ht="12.75">
      <c r="B18" s="21" t="s">
        <v>22</v>
      </c>
      <c r="C18" s="22" t="s">
        <v>0</v>
      </c>
      <c r="D18" s="21" t="s">
        <v>1</v>
      </c>
      <c r="E18" s="21" t="s">
        <v>5</v>
      </c>
      <c r="F18" s="21" t="s">
        <v>3</v>
      </c>
      <c r="G18" s="128" t="s">
        <v>4</v>
      </c>
      <c r="H18" s="21" t="s">
        <v>6</v>
      </c>
      <c r="I18" s="21" t="s">
        <v>3</v>
      </c>
      <c r="J18" s="21" t="s">
        <v>4</v>
      </c>
      <c r="K18" s="21" t="s">
        <v>2</v>
      </c>
      <c r="L18" s="21" t="s">
        <v>3</v>
      </c>
      <c r="M18" s="21" t="s">
        <v>4</v>
      </c>
      <c r="N18" s="21" t="s">
        <v>21</v>
      </c>
      <c r="O18" s="21" t="s">
        <v>4</v>
      </c>
      <c r="P18" s="49" t="s">
        <v>35</v>
      </c>
      <c r="R18" s="1"/>
      <c r="S18" s="20" t="s">
        <v>17</v>
      </c>
      <c r="T18" s="20" t="s">
        <v>18</v>
      </c>
      <c r="U18" s="1" t="s">
        <v>14</v>
      </c>
      <c r="V18" s="2" t="s">
        <v>15</v>
      </c>
      <c r="W18" s="3" t="s">
        <v>16</v>
      </c>
      <c r="X18" s="3" t="s">
        <v>21</v>
      </c>
    </row>
    <row r="19" spans="2:24" s="4" customFormat="1" ht="12.75">
      <c r="B19" s="51" t="s">
        <v>58</v>
      </c>
      <c r="C19" s="9">
        <f aca="true" t="shared" si="2" ref="C19:C24">C20-1</f>
        <v>38391</v>
      </c>
      <c r="D19" s="8" t="s">
        <v>7</v>
      </c>
      <c r="E19" s="42">
        <v>0.041666666666666664</v>
      </c>
      <c r="F19" s="96">
        <v>1</v>
      </c>
      <c r="G19" s="125" t="s">
        <v>70</v>
      </c>
      <c r="H19" s="10"/>
      <c r="I19" s="97"/>
      <c r="J19" s="11"/>
      <c r="K19" s="42"/>
      <c r="L19" s="96"/>
      <c r="M19" s="43"/>
      <c r="N19" s="10">
        <v>0.03125</v>
      </c>
      <c r="O19" s="103"/>
      <c r="P19" s="48">
        <f>E19+H19+K19+N19</f>
        <v>0.07291666666666666</v>
      </c>
      <c r="R19" s="23" t="s">
        <v>14</v>
      </c>
      <c r="S19" s="24">
        <f>SUM(E19:E25)</f>
        <v>0.09027777777777778</v>
      </c>
      <c r="T19" s="25">
        <f>S19*Ausgleichsfaktoren!C$2</f>
        <v>0.2708333333333333</v>
      </c>
      <c r="U19" s="26" t="s">
        <v>24</v>
      </c>
      <c r="V19" s="27" t="s">
        <v>24</v>
      </c>
      <c r="W19" s="28" t="s">
        <v>24</v>
      </c>
      <c r="X19" s="28" t="s">
        <v>65</v>
      </c>
    </row>
    <row r="20" spans="2:24" s="4" customFormat="1" ht="12.75">
      <c r="B20" s="12"/>
      <c r="C20" s="9">
        <f t="shared" si="2"/>
        <v>38392</v>
      </c>
      <c r="D20" s="13" t="s">
        <v>8</v>
      </c>
      <c r="E20" s="42"/>
      <c r="F20" s="96"/>
      <c r="G20" s="124"/>
      <c r="H20" s="14">
        <v>0.05555555555555555</v>
      </c>
      <c r="I20" s="97" t="s">
        <v>55</v>
      </c>
      <c r="J20" s="11" t="s">
        <v>68</v>
      </c>
      <c r="K20" s="44">
        <v>0.034722222222222224</v>
      </c>
      <c r="L20" s="100" t="s">
        <v>55</v>
      </c>
      <c r="M20" s="43" t="s">
        <v>54</v>
      </c>
      <c r="N20" s="10"/>
      <c r="O20" s="104"/>
      <c r="P20" s="48">
        <f aca="true" t="shared" si="3" ref="P20:P25">E20+H20+K20+N20</f>
        <v>0.09027777777777778</v>
      </c>
      <c r="R20" s="29" t="s">
        <v>15</v>
      </c>
      <c r="S20" s="24">
        <f>SUM(H19:H25)</f>
        <v>0.3055555555555556</v>
      </c>
      <c r="T20" s="30">
        <f>S20*Ausgleichsfaktoren!C$3</f>
        <v>9.166666666666668</v>
      </c>
      <c r="U20" s="26" t="s">
        <v>25</v>
      </c>
      <c r="V20" s="27" t="s">
        <v>25</v>
      </c>
      <c r="W20" s="28" t="s">
        <v>25</v>
      </c>
      <c r="X20" s="28"/>
    </row>
    <row r="21" spans="2:24" s="4" customFormat="1" ht="12.75">
      <c r="B21" s="52" t="s">
        <v>30</v>
      </c>
      <c r="C21" s="9">
        <f t="shared" si="2"/>
        <v>38393</v>
      </c>
      <c r="D21" s="13" t="s">
        <v>9</v>
      </c>
      <c r="E21" s="42"/>
      <c r="F21" s="96"/>
      <c r="G21" s="124"/>
      <c r="H21" s="10"/>
      <c r="I21" s="97"/>
      <c r="J21" s="11"/>
      <c r="K21" s="164">
        <v>0.06944444444444443</v>
      </c>
      <c r="L21" s="117">
        <v>1</v>
      </c>
      <c r="M21" s="118" t="s">
        <v>54</v>
      </c>
      <c r="N21" s="10"/>
      <c r="O21" s="104"/>
      <c r="P21" s="48">
        <f t="shared" si="3"/>
        <v>0.06944444444444443</v>
      </c>
      <c r="R21" s="23" t="s">
        <v>16</v>
      </c>
      <c r="S21" s="24">
        <f>SUM(K19:K25)</f>
        <v>0.17708333333333331</v>
      </c>
      <c r="T21" s="30">
        <f>S21*Ausgleichsfaktoren!C$4</f>
        <v>2.302083333333333</v>
      </c>
      <c r="U21" s="26" t="s">
        <v>21</v>
      </c>
      <c r="V21" s="27" t="s">
        <v>21</v>
      </c>
      <c r="W21" s="28" t="s">
        <v>21</v>
      </c>
      <c r="X21" s="28"/>
    </row>
    <row r="22" spans="2:24" s="4" customFormat="1" ht="12.75">
      <c r="B22" s="50">
        <v>18</v>
      </c>
      <c r="C22" s="9">
        <f t="shared" si="2"/>
        <v>38394</v>
      </c>
      <c r="D22" s="13" t="s">
        <v>10</v>
      </c>
      <c r="E22" s="114">
        <v>0.04861111111111111</v>
      </c>
      <c r="F22" s="115">
        <v>1</v>
      </c>
      <c r="G22" s="165" t="s">
        <v>70</v>
      </c>
      <c r="H22" s="10"/>
      <c r="I22" s="97"/>
      <c r="J22" s="11"/>
      <c r="K22" s="44"/>
      <c r="L22" s="100"/>
      <c r="M22" s="45"/>
      <c r="N22" s="10"/>
      <c r="O22" s="104"/>
      <c r="P22" s="48">
        <f>E22+H22+K22+N22</f>
        <v>0.04861111111111111</v>
      </c>
      <c r="R22" s="23" t="s">
        <v>21</v>
      </c>
      <c r="S22" s="24">
        <f>SUM(N19:N25)</f>
        <v>0.03125</v>
      </c>
      <c r="T22" s="30"/>
      <c r="U22" s="26" t="s">
        <v>63</v>
      </c>
      <c r="V22" s="27" t="s">
        <v>63</v>
      </c>
      <c r="W22" s="28" t="s">
        <v>63</v>
      </c>
      <c r="X22" s="28"/>
    </row>
    <row r="23" spans="2:24" s="4" customFormat="1" ht="13.5" thickBot="1">
      <c r="B23" s="55"/>
      <c r="C23" s="9">
        <f t="shared" si="2"/>
        <v>38395</v>
      </c>
      <c r="D23" s="13" t="s">
        <v>11</v>
      </c>
      <c r="E23" s="42"/>
      <c r="F23" s="96"/>
      <c r="G23" s="125"/>
      <c r="H23" s="14"/>
      <c r="I23" s="99"/>
      <c r="J23" s="15"/>
      <c r="K23" s="44">
        <v>0.03125</v>
      </c>
      <c r="L23" s="100">
        <v>1</v>
      </c>
      <c r="M23" s="45" t="s">
        <v>54</v>
      </c>
      <c r="N23" s="10"/>
      <c r="O23" s="104"/>
      <c r="P23" s="48">
        <f>E23+H23+K23+N23</f>
        <v>0.03125</v>
      </c>
      <c r="R23" s="31"/>
      <c r="S23" s="32">
        <f>SUM(S19:S22)</f>
        <v>0.6041666666666667</v>
      </c>
      <c r="T23" s="33">
        <f>SUM(T19:T22)</f>
        <v>11.739583333333336</v>
      </c>
      <c r="U23" s="26"/>
      <c r="V23" s="27"/>
      <c r="W23" s="28"/>
      <c r="X23" s="28"/>
    </row>
    <row r="24" spans="2:24" s="4" customFormat="1" ht="13.5" thickBot="1">
      <c r="B24" s="55"/>
      <c r="C24" s="9">
        <f t="shared" si="2"/>
        <v>38396</v>
      </c>
      <c r="D24" s="11" t="s">
        <v>13</v>
      </c>
      <c r="E24" s="42"/>
      <c r="F24" s="96"/>
      <c r="G24" s="96"/>
      <c r="H24" s="170">
        <v>0.10416666666666667</v>
      </c>
      <c r="I24" s="171" t="s">
        <v>55</v>
      </c>
      <c r="J24" s="172" t="s">
        <v>21</v>
      </c>
      <c r="K24" s="173">
        <v>0.041666666666666664</v>
      </c>
      <c r="L24" s="171">
        <v>2</v>
      </c>
      <c r="M24" s="174" t="s">
        <v>54</v>
      </c>
      <c r="N24" s="122"/>
      <c r="O24" s="104"/>
      <c r="P24" s="48">
        <f t="shared" si="3"/>
        <v>0.14583333333333334</v>
      </c>
      <c r="R24" s="31" t="s">
        <v>34</v>
      </c>
      <c r="S24" s="34">
        <v>14.5</v>
      </c>
      <c r="T24" s="34"/>
      <c r="U24" s="26"/>
      <c r="V24" s="27"/>
      <c r="W24" s="28"/>
      <c r="X24" s="28"/>
    </row>
    <row r="25" spans="2:24" s="4" customFormat="1" ht="12.75">
      <c r="B25" s="55"/>
      <c r="C25" s="9">
        <f>C32-1</f>
        <v>38397</v>
      </c>
      <c r="D25" s="11" t="s">
        <v>12</v>
      </c>
      <c r="E25" s="42"/>
      <c r="F25" s="96"/>
      <c r="G25" s="96"/>
      <c r="H25" s="166">
        <v>0.14583333333333334</v>
      </c>
      <c r="I25" s="167">
        <v>1</v>
      </c>
      <c r="J25" s="168" t="s">
        <v>66</v>
      </c>
      <c r="K25" s="46"/>
      <c r="L25" s="101"/>
      <c r="M25" s="161"/>
      <c r="N25" s="10"/>
      <c r="O25" s="103"/>
      <c r="P25" s="48">
        <f t="shared" si="3"/>
        <v>0.14583333333333334</v>
      </c>
      <c r="R25" s="23"/>
      <c r="S25" s="35"/>
      <c r="T25" s="35"/>
      <c r="U25" s="36"/>
      <c r="V25" s="37"/>
      <c r="W25" s="38"/>
      <c r="X25" s="38"/>
    </row>
    <row r="26" spans="3:24" s="4" customFormat="1" ht="12.75">
      <c r="C26" s="113" t="s">
        <v>77</v>
      </c>
      <c r="R26" s="29" t="s">
        <v>36</v>
      </c>
      <c r="S26" s="40" t="s">
        <v>37</v>
      </c>
      <c r="T26" s="40" t="s">
        <v>38</v>
      </c>
      <c r="U26" s="39"/>
      <c r="V26" s="39"/>
      <c r="W26" s="41"/>
      <c r="X26" s="41"/>
    </row>
    <row r="27" spans="3:24" s="4" customFormat="1" ht="12">
      <c r="C27" s="5"/>
      <c r="E27" s="89"/>
      <c r="G27" s="126"/>
      <c r="H27" s="89"/>
      <c r="K27" s="89"/>
      <c r="R27" s="113" t="s">
        <v>79</v>
      </c>
      <c r="S27" s="87"/>
      <c r="T27" s="87"/>
      <c r="V27" s="157" t="s">
        <v>40</v>
      </c>
      <c r="W27" s="88"/>
      <c r="X27" s="157" t="s">
        <v>39</v>
      </c>
    </row>
    <row r="28" spans="3:19" s="4" customFormat="1" ht="12">
      <c r="C28" s="5"/>
      <c r="E28" s="89"/>
      <c r="G28" s="126"/>
      <c r="H28" s="89"/>
      <c r="K28" s="89"/>
      <c r="R28" s="87"/>
      <c r="S28" s="87"/>
    </row>
    <row r="29" spans="7:19" s="4" customFormat="1" ht="12">
      <c r="G29" s="126"/>
      <c r="R29" s="87"/>
      <c r="S29" s="87"/>
    </row>
    <row r="30" spans="3:24" s="4" customFormat="1" ht="15">
      <c r="C30" s="5"/>
      <c r="E30" s="6"/>
      <c r="F30" s="7"/>
      <c r="G30" s="127"/>
      <c r="H30" s="6"/>
      <c r="I30" s="7"/>
      <c r="J30" s="7"/>
      <c r="K30" s="6"/>
      <c r="L30" s="7"/>
      <c r="M30" s="7"/>
      <c r="N30" s="102"/>
      <c r="O30" s="102"/>
      <c r="R30" s="54" t="s">
        <v>41</v>
      </c>
      <c r="S30" s="18"/>
      <c r="T30" s="18"/>
      <c r="U30" s="54" t="s">
        <v>23</v>
      </c>
      <c r="V30" s="47"/>
      <c r="W30" s="105"/>
      <c r="X30" s="19"/>
    </row>
    <row r="31" spans="2:24" s="4" customFormat="1" ht="12.75">
      <c r="B31" s="21" t="s">
        <v>22</v>
      </c>
      <c r="C31" s="22" t="s">
        <v>0</v>
      </c>
      <c r="D31" s="21" t="s">
        <v>1</v>
      </c>
      <c r="E31" s="21" t="s">
        <v>5</v>
      </c>
      <c r="F31" s="21" t="s">
        <v>3</v>
      </c>
      <c r="G31" s="128" t="s">
        <v>4</v>
      </c>
      <c r="H31" s="21" t="s">
        <v>6</v>
      </c>
      <c r="I31" s="21" t="s">
        <v>3</v>
      </c>
      <c r="J31" s="21" t="s">
        <v>4</v>
      </c>
      <c r="K31" s="21" t="s">
        <v>2</v>
      </c>
      <c r="L31" s="21" t="s">
        <v>3</v>
      </c>
      <c r="M31" s="21" t="s">
        <v>4</v>
      </c>
      <c r="N31" s="21" t="s">
        <v>21</v>
      </c>
      <c r="O31" s="21" t="s">
        <v>4</v>
      </c>
      <c r="P31" s="49" t="s">
        <v>35</v>
      </c>
      <c r="R31" s="1"/>
      <c r="S31" s="20" t="s">
        <v>17</v>
      </c>
      <c r="T31" s="20" t="s">
        <v>18</v>
      </c>
      <c r="U31" s="1" t="s">
        <v>14</v>
      </c>
      <c r="V31" s="2" t="s">
        <v>15</v>
      </c>
      <c r="W31" s="3" t="s">
        <v>16</v>
      </c>
      <c r="X31" s="3" t="s">
        <v>21</v>
      </c>
    </row>
    <row r="32" spans="2:24" s="4" customFormat="1" ht="12.75">
      <c r="B32" s="51" t="s">
        <v>58</v>
      </c>
      <c r="C32" s="53">
        <f aca="true" t="shared" si="4" ref="C32:C37">C33-1</f>
        <v>38398</v>
      </c>
      <c r="D32" s="8" t="s">
        <v>7</v>
      </c>
      <c r="E32" s="42">
        <v>0.041666666666666664</v>
      </c>
      <c r="F32" s="96">
        <v>1</v>
      </c>
      <c r="G32" s="125" t="s">
        <v>70</v>
      </c>
      <c r="H32" s="10"/>
      <c r="I32" s="97"/>
      <c r="J32" s="11"/>
      <c r="K32" s="42"/>
      <c r="L32" s="96"/>
      <c r="M32" s="43"/>
      <c r="N32" s="10">
        <v>0.03125</v>
      </c>
      <c r="O32" s="103"/>
      <c r="P32" s="48">
        <f>E32+H32+K32+N32</f>
        <v>0.07291666666666666</v>
      </c>
      <c r="R32" s="23" t="s">
        <v>14</v>
      </c>
      <c r="S32" s="24">
        <f>SUM(E32:E38)</f>
        <v>0.09027777777777778</v>
      </c>
      <c r="T32" s="25">
        <f>S32*Ausgleichsfaktoren!C$2</f>
        <v>0.2708333333333333</v>
      </c>
      <c r="U32" s="26" t="s">
        <v>24</v>
      </c>
      <c r="V32" s="27" t="s">
        <v>24</v>
      </c>
      <c r="W32" s="28" t="s">
        <v>24</v>
      </c>
      <c r="X32" s="28" t="s">
        <v>65</v>
      </c>
    </row>
    <row r="33" spans="2:24" s="4" customFormat="1" ht="12.75">
      <c r="B33" s="12"/>
      <c r="C33" s="53">
        <f t="shared" si="4"/>
        <v>38399</v>
      </c>
      <c r="D33" s="13" t="s">
        <v>8</v>
      </c>
      <c r="E33" s="42"/>
      <c r="F33" s="96"/>
      <c r="G33" s="124"/>
      <c r="H33" s="14">
        <v>0.0625</v>
      </c>
      <c r="I33" s="97" t="s">
        <v>55</v>
      </c>
      <c r="J33" s="11" t="s">
        <v>68</v>
      </c>
      <c r="K33" s="44">
        <v>0.041666666666666664</v>
      </c>
      <c r="L33" s="100" t="s">
        <v>55</v>
      </c>
      <c r="M33" s="43" t="s">
        <v>54</v>
      </c>
      <c r="N33" s="10"/>
      <c r="O33" s="104"/>
      <c r="P33" s="48">
        <f aca="true" t="shared" si="5" ref="P33:P38">E33+H33+K33+N33</f>
        <v>0.10416666666666666</v>
      </c>
      <c r="R33" s="29" t="s">
        <v>15</v>
      </c>
      <c r="S33" s="24">
        <f>SUM(H32:H38)</f>
        <v>0.3125</v>
      </c>
      <c r="T33" s="30">
        <f>S33*Ausgleichsfaktoren!C$3</f>
        <v>9.375</v>
      </c>
      <c r="U33" s="26" t="s">
        <v>25</v>
      </c>
      <c r="V33" s="27" t="s">
        <v>25</v>
      </c>
      <c r="W33" s="28" t="s">
        <v>25</v>
      </c>
      <c r="X33" s="28"/>
    </row>
    <row r="34" spans="2:24" s="4" customFormat="1" ht="12.75">
      <c r="B34" s="52" t="s">
        <v>30</v>
      </c>
      <c r="C34" s="53">
        <f t="shared" si="4"/>
        <v>38400</v>
      </c>
      <c r="D34" s="13" t="s">
        <v>9</v>
      </c>
      <c r="E34" s="42"/>
      <c r="F34" s="96"/>
      <c r="G34" s="124"/>
      <c r="H34" s="10"/>
      <c r="I34" s="97"/>
      <c r="J34" s="11"/>
      <c r="K34" s="164">
        <v>0.0763888888888889</v>
      </c>
      <c r="L34" s="117">
        <v>1</v>
      </c>
      <c r="M34" s="118" t="s">
        <v>54</v>
      </c>
      <c r="N34" s="10"/>
      <c r="O34" s="104"/>
      <c r="P34" s="48">
        <f t="shared" si="5"/>
        <v>0.0763888888888889</v>
      </c>
      <c r="R34" s="23" t="s">
        <v>16</v>
      </c>
      <c r="S34" s="24">
        <f>SUM(K32:K38)</f>
        <v>0.1909722222222222</v>
      </c>
      <c r="T34" s="30">
        <f>S34*Ausgleichsfaktoren!C$4</f>
        <v>2.482638888888889</v>
      </c>
      <c r="U34" s="26" t="s">
        <v>21</v>
      </c>
      <c r="V34" s="27" t="s">
        <v>21</v>
      </c>
      <c r="W34" s="28" t="s">
        <v>21</v>
      </c>
      <c r="X34" s="28"/>
    </row>
    <row r="35" spans="2:24" s="4" customFormat="1" ht="12.75">
      <c r="B35" s="50">
        <v>17</v>
      </c>
      <c r="C35" s="53">
        <f t="shared" si="4"/>
        <v>38401</v>
      </c>
      <c r="D35" s="13" t="s">
        <v>10</v>
      </c>
      <c r="E35" s="114">
        <v>0.04861111111111111</v>
      </c>
      <c r="F35" s="115">
        <v>1</v>
      </c>
      <c r="G35" s="165" t="s">
        <v>70</v>
      </c>
      <c r="H35" s="10"/>
      <c r="I35" s="97"/>
      <c r="J35" s="11"/>
      <c r="K35" s="44"/>
      <c r="L35" s="100"/>
      <c r="M35" s="45"/>
      <c r="N35" s="10"/>
      <c r="O35" s="104"/>
      <c r="P35" s="48">
        <f>E35+H35+K35+N35</f>
        <v>0.04861111111111111</v>
      </c>
      <c r="R35" s="23" t="s">
        <v>21</v>
      </c>
      <c r="S35" s="24">
        <f>SUM(N32:N38)</f>
        <v>0.03125</v>
      </c>
      <c r="T35" s="30"/>
      <c r="U35" s="26" t="s">
        <v>63</v>
      </c>
      <c r="V35" s="27" t="s">
        <v>63</v>
      </c>
      <c r="W35" s="28" t="s">
        <v>63</v>
      </c>
      <c r="X35" s="28"/>
    </row>
    <row r="36" spans="2:24" s="4" customFormat="1" ht="13.5" thickBot="1">
      <c r="B36" s="55"/>
      <c r="C36" s="53">
        <f t="shared" si="4"/>
        <v>38402</v>
      </c>
      <c r="D36" s="13" t="s">
        <v>11</v>
      </c>
      <c r="E36" s="42"/>
      <c r="F36" s="96"/>
      <c r="G36" s="125"/>
      <c r="H36" s="14"/>
      <c r="I36" s="99"/>
      <c r="J36" s="15"/>
      <c r="K36" s="44">
        <v>0.03125</v>
      </c>
      <c r="L36" s="100">
        <v>1</v>
      </c>
      <c r="M36" s="45" t="s">
        <v>54</v>
      </c>
      <c r="N36" s="10"/>
      <c r="O36" s="104"/>
      <c r="P36" s="48">
        <f>E36+H36+K36+N36</f>
        <v>0.03125</v>
      </c>
      <c r="R36" s="31"/>
      <c r="S36" s="32">
        <f>SUM(S32:S35)</f>
        <v>0.625</v>
      </c>
      <c r="T36" s="33">
        <f>SUM(T32:T35)</f>
        <v>12.128472222222223</v>
      </c>
      <c r="U36" s="26"/>
      <c r="V36" s="27"/>
      <c r="W36" s="28"/>
      <c r="X36" s="28"/>
    </row>
    <row r="37" spans="2:24" s="4" customFormat="1" ht="13.5" thickBot="1">
      <c r="B37" s="55"/>
      <c r="C37" s="53">
        <f t="shared" si="4"/>
        <v>38403</v>
      </c>
      <c r="D37" s="11" t="s">
        <v>13</v>
      </c>
      <c r="E37" s="42"/>
      <c r="F37" s="96"/>
      <c r="G37" s="96"/>
      <c r="H37" s="170">
        <v>0.10416666666666667</v>
      </c>
      <c r="I37" s="171" t="s">
        <v>55</v>
      </c>
      <c r="J37" s="172" t="s">
        <v>21</v>
      </c>
      <c r="K37" s="173">
        <v>0.041666666666666664</v>
      </c>
      <c r="L37" s="171">
        <v>2</v>
      </c>
      <c r="M37" s="174" t="s">
        <v>54</v>
      </c>
      <c r="N37" s="122"/>
      <c r="O37" s="104"/>
      <c r="P37" s="48">
        <f t="shared" si="5"/>
        <v>0.14583333333333334</v>
      </c>
      <c r="R37" s="31" t="s">
        <v>34</v>
      </c>
      <c r="S37" s="34">
        <v>15</v>
      </c>
      <c r="T37" s="34"/>
      <c r="U37" s="26"/>
      <c r="V37" s="27"/>
      <c r="W37" s="28"/>
      <c r="X37" s="28"/>
    </row>
    <row r="38" spans="2:24" s="4" customFormat="1" ht="12.75">
      <c r="B38" s="55"/>
      <c r="C38" s="53">
        <f>C45-1</f>
        <v>38404</v>
      </c>
      <c r="D38" s="11" t="s">
        <v>12</v>
      </c>
      <c r="E38" s="42"/>
      <c r="F38" s="96"/>
      <c r="G38" s="96"/>
      <c r="H38" s="166">
        <v>0.14583333333333334</v>
      </c>
      <c r="I38" s="167">
        <v>1</v>
      </c>
      <c r="J38" s="168" t="s">
        <v>66</v>
      </c>
      <c r="K38" s="46"/>
      <c r="L38" s="101"/>
      <c r="M38" s="161"/>
      <c r="N38" s="10"/>
      <c r="O38" s="103"/>
      <c r="P38" s="48">
        <f t="shared" si="5"/>
        <v>0.14583333333333334</v>
      </c>
      <c r="R38" s="23"/>
      <c r="S38" s="35"/>
      <c r="T38" s="35"/>
      <c r="U38" s="36"/>
      <c r="V38" s="37"/>
      <c r="W38" s="38"/>
      <c r="X38" s="38"/>
    </row>
    <row r="39" spans="3:24" s="4" customFormat="1" ht="12.75">
      <c r="C39" s="113" t="s">
        <v>77</v>
      </c>
      <c r="R39" s="29" t="s">
        <v>36</v>
      </c>
      <c r="S39" s="40" t="s">
        <v>37</v>
      </c>
      <c r="T39" s="40" t="s">
        <v>38</v>
      </c>
      <c r="U39" s="39"/>
      <c r="V39" s="39"/>
      <c r="W39" s="41"/>
      <c r="X39" s="41"/>
    </row>
    <row r="40" spans="7:24" s="4" customFormat="1" ht="12">
      <c r="G40" s="126"/>
      <c r="R40" s="113" t="s">
        <v>79</v>
      </c>
      <c r="S40" s="87"/>
      <c r="T40" s="87"/>
      <c r="V40" s="157" t="s">
        <v>40</v>
      </c>
      <c r="W40" s="88"/>
      <c r="X40" s="157" t="s">
        <v>39</v>
      </c>
    </row>
    <row r="41" spans="7:19" s="4" customFormat="1" ht="12">
      <c r="G41" s="126"/>
      <c r="R41" s="87"/>
      <c r="S41" s="87"/>
    </row>
    <row r="42" spans="7:19" s="4" customFormat="1" ht="12">
      <c r="G42" s="126"/>
      <c r="R42" s="87"/>
      <c r="S42" s="87"/>
    </row>
    <row r="43" spans="3:32" s="4" customFormat="1" ht="15.75">
      <c r="C43" s="5"/>
      <c r="E43" s="6"/>
      <c r="F43" s="7"/>
      <c r="G43" s="127"/>
      <c r="H43" s="6"/>
      <c r="I43" s="7"/>
      <c r="J43" s="7"/>
      <c r="K43" s="6"/>
      <c r="L43" s="7"/>
      <c r="M43" s="7"/>
      <c r="N43" s="102"/>
      <c r="O43" s="102"/>
      <c r="R43" s="54" t="s">
        <v>41</v>
      </c>
      <c r="S43" s="18"/>
      <c r="T43" s="18"/>
      <c r="U43" s="54" t="s">
        <v>23</v>
      </c>
      <c r="V43" s="47"/>
      <c r="W43" s="105"/>
      <c r="X43" s="19"/>
      <c r="Z43" s="56" t="s">
        <v>26</v>
      </c>
      <c r="AA43" s="69" t="s">
        <v>30</v>
      </c>
      <c r="AB43" s="70">
        <v>37684</v>
      </c>
      <c r="AC43" s="57"/>
      <c r="AD43" s="57"/>
      <c r="AE43" s="57"/>
      <c r="AF43" s="58"/>
    </row>
    <row r="44" spans="2:32" s="4" customFormat="1" ht="15.75">
      <c r="B44" s="21" t="s">
        <v>22</v>
      </c>
      <c r="C44" s="22" t="s">
        <v>0</v>
      </c>
      <c r="D44" s="21" t="s">
        <v>1</v>
      </c>
      <c r="E44" s="21" t="s">
        <v>5</v>
      </c>
      <c r="F44" s="21" t="s">
        <v>3</v>
      </c>
      <c r="G44" s="128" t="s">
        <v>4</v>
      </c>
      <c r="H44" s="21" t="s">
        <v>6</v>
      </c>
      <c r="I44" s="21" t="s">
        <v>3</v>
      </c>
      <c r="J44" s="21" t="s">
        <v>4</v>
      </c>
      <c r="K44" s="21" t="s">
        <v>2</v>
      </c>
      <c r="L44" s="21" t="s">
        <v>3</v>
      </c>
      <c r="M44" s="21" t="s">
        <v>4</v>
      </c>
      <c r="N44" s="21" t="s">
        <v>21</v>
      </c>
      <c r="O44" s="21" t="s">
        <v>4</v>
      </c>
      <c r="P44" s="49" t="s">
        <v>35</v>
      </c>
      <c r="R44" s="1"/>
      <c r="S44" s="20" t="s">
        <v>17</v>
      </c>
      <c r="T44" s="20" t="s">
        <v>18</v>
      </c>
      <c r="U44" s="1" t="s">
        <v>14</v>
      </c>
      <c r="V44" s="2" t="s">
        <v>15</v>
      </c>
      <c r="W44" s="3" t="s">
        <v>16</v>
      </c>
      <c r="X44" s="3" t="s">
        <v>21</v>
      </c>
      <c r="Z44" s="59"/>
      <c r="AA44" s="60" t="s">
        <v>27</v>
      </c>
      <c r="AB44" s="60" t="s">
        <v>58</v>
      </c>
      <c r="AC44" s="61"/>
      <c r="AD44" s="61"/>
      <c r="AE44" s="61"/>
      <c r="AF44" s="62"/>
    </row>
    <row r="45" spans="2:32" s="4" customFormat="1" ht="15">
      <c r="B45" s="51" t="s">
        <v>58</v>
      </c>
      <c r="C45" s="53">
        <f aca="true" t="shared" si="6" ref="C45:C50">C46-1</f>
        <v>38405</v>
      </c>
      <c r="D45" s="8" t="s">
        <v>7</v>
      </c>
      <c r="E45" s="42"/>
      <c r="F45" s="96"/>
      <c r="G45" s="124"/>
      <c r="H45" s="10"/>
      <c r="I45" s="97"/>
      <c r="J45" s="11"/>
      <c r="K45" s="42"/>
      <c r="L45" s="96"/>
      <c r="M45" s="43"/>
      <c r="N45" s="10"/>
      <c r="O45" s="103"/>
      <c r="P45" s="48">
        <f>E45+H45+K45+N45</f>
        <v>0</v>
      </c>
      <c r="R45" s="23" t="s">
        <v>14</v>
      </c>
      <c r="S45" s="24">
        <f>SUM(E45:E51)</f>
        <v>0.08333333333333333</v>
      </c>
      <c r="T45" s="25">
        <f>S45*Ausgleichsfaktoren!C$2</f>
        <v>0.25</v>
      </c>
      <c r="U45" s="26" t="s">
        <v>24</v>
      </c>
      <c r="V45" s="27" t="s">
        <v>24</v>
      </c>
      <c r="W45" s="28" t="s">
        <v>24</v>
      </c>
      <c r="X45" s="28"/>
      <c r="Z45" s="59"/>
      <c r="AA45" s="107" t="s">
        <v>51</v>
      </c>
      <c r="AB45" s="64"/>
      <c r="AC45" s="54" t="s">
        <v>29</v>
      </c>
      <c r="AD45" s="65"/>
      <c r="AE45" s="64" t="s">
        <v>28</v>
      </c>
      <c r="AF45" s="65"/>
    </row>
    <row r="46" spans="2:32" s="4" customFormat="1" ht="15">
      <c r="B46" s="12"/>
      <c r="C46" s="53">
        <f t="shared" si="6"/>
        <v>38406</v>
      </c>
      <c r="D46" s="13" t="s">
        <v>8</v>
      </c>
      <c r="E46" s="42"/>
      <c r="F46" s="96"/>
      <c r="G46" s="124"/>
      <c r="H46" s="14"/>
      <c r="I46" s="97"/>
      <c r="J46" s="11"/>
      <c r="K46" s="44">
        <v>0.03125</v>
      </c>
      <c r="L46" s="100">
        <v>1</v>
      </c>
      <c r="M46" s="43" t="s">
        <v>54</v>
      </c>
      <c r="N46" s="10"/>
      <c r="O46" s="104"/>
      <c r="P46" s="48">
        <f aca="true" t="shared" si="7" ref="P46:P51">E46+H46+K46+N46</f>
        <v>0.03125</v>
      </c>
      <c r="R46" s="29" t="s">
        <v>15</v>
      </c>
      <c r="S46" s="24">
        <f>SUM(H45:H51)</f>
        <v>0.10416666666666667</v>
      </c>
      <c r="T46" s="30">
        <f>S46*Ausgleichsfaktoren!C$3</f>
        <v>3.125</v>
      </c>
      <c r="U46" s="26" t="s">
        <v>25</v>
      </c>
      <c r="V46" s="27" t="s">
        <v>25</v>
      </c>
      <c r="W46" s="28" t="s">
        <v>25</v>
      </c>
      <c r="X46" s="28"/>
      <c r="Z46" s="59"/>
      <c r="AA46" s="73" t="s">
        <v>31</v>
      </c>
      <c r="AB46" s="71">
        <v>180</v>
      </c>
      <c r="AC46" s="73" t="s">
        <v>31</v>
      </c>
      <c r="AD46" s="71">
        <v>185</v>
      </c>
      <c r="AE46" s="73" t="s">
        <v>32</v>
      </c>
      <c r="AF46" s="72">
        <v>0.005324074074074075</v>
      </c>
    </row>
    <row r="47" spans="2:32" s="4" customFormat="1" ht="12.75">
      <c r="B47" s="52" t="s">
        <v>30</v>
      </c>
      <c r="C47" s="53">
        <f t="shared" si="6"/>
        <v>38407</v>
      </c>
      <c r="D47" s="13" t="s">
        <v>9</v>
      </c>
      <c r="E47" s="42">
        <v>0.041666666666666664</v>
      </c>
      <c r="F47" s="96">
        <v>1</v>
      </c>
      <c r="G47" s="125" t="s">
        <v>70</v>
      </c>
      <c r="H47" s="14"/>
      <c r="I47" s="97"/>
      <c r="J47" s="11"/>
      <c r="K47" s="44"/>
      <c r="L47" s="100"/>
      <c r="M47" s="45"/>
      <c r="N47" s="10"/>
      <c r="O47" s="104"/>
      <c r="P47" s="48">
        <f t="shared" si="7"/>
        <v>0.041666666666666664</v>
      </c>
      <c r="R47" s="23" t="s">
        <v>16</v>
      </c>
      <c r="S47" s="24">
        <f>SUM(K45:K51)</f>
        <v>0.10416666666666666</v>
      </c>
      <c r="T47" s="30">
        <f>S47*Ausgleichsfaktoren!C$4</f>
        <v>1.3541666666666665</v>
      </c>
      <c r="U47" s="26" t="s">
        <v>43</v>
      </c>
      <c r="V47" s="27" t="s">
        <v>43</v>
      </c>
      <c r="W47" s="28" t="s">
        <v>43</v>
      </c>
      <c r="X47" s="28"/>
      <c r="Z47" s="63" t="s">
        <v>45</v>
      </c>
      <c r="AA47" s="74">
        <f>AB46*Ausgleichsfaktoren!$C$37</f>
        <v>111.14999999999999</v>
      </c>
      <c r="AB47" s="74">
        <f>AB46*Ausgleichsfaktoren!$D$37</f>
        <v>140.21999999999997</v>
      </c>
      <c r="AC47" s="75">
        <f>AD46*Ausgleichsfaktoren!$G$37</f>
        <v>115.995</v>
      </c>
      <c r="AD47" s="67">
        <f>AD46*Ausgleichsfaktoren!$H$37</f>
        <v>149.3875</v>
      </c>
      <c r="AE47" s="66" t="s">
        <v>33</v>
      </c>
      <c r="AF47" s="68">
        <f>AF46*Ausgleichsfaktoren!$A$26/5</f>
        <v>0.0013425925925925927</v>
      </c>
    </row>
    <row r="48" spans="2:32" s="4" customFormat="1" ht="12.75">
      <c r="B48" s="50">
        <v>16</v>
      </c>
      <c r="C48" s="53">
        <f t="shared" si="6"/>
        <v>38408</v>
      </c>
      <c r="D48" s="13" t="s">
        <v>10</v>
      </c>
      <c r="E48" s="42"/>
      <c r="F48" s="96"/>
      <c r="G48" s="125"/>
      <c r="H48" s="10"/>
      <c r="I48" s="97"/>
      <c r="J48" s="11"/>
      <c r="K48" s="44"/>
      <c r="L48" s="100"/>
      <c r="M48" s="45"/>
      <c r="N48" s="10"/>
      <c r="O48" s="104"/>
      <c r="P48" s="48">
        <f>E48+H48+K48+N48</f>
        <v>0</v>
      </c>
      <c r="R48" s="23" t="s">
        <v>21</v>
      </c>
      <c r="S48" s="24">
        <f>SUM(N45:N51)</f>
        <v>0</v>
      </c>
      <c r="T48" s="30"/>
      <c r="U48" s="26"/>
      <c r="V48" s="27"/>
      <c r="W48" s="28"/>
      <c r="X48" s="28"/>
      <c r="Z48" s="77" t="s">
        <v>46</v>
      </c>
      <c r="AA48" s="74">
        <f>AB46*Ausgleichsfaktoren!$C$38</f>
        <v>141.93</v>
      </c>
      <c r="AB48" s="74">
        <f>AB46*Ausgleichsfaktoren!$D$38</f>
        <v>152.19</v>
      </c>
      <c r="AC48" s="75">
        <f>AD46*Ausgleichsfaktoren!$G$38</f>
        <v>151.14499999999998</v>
      </c>
      <c r="AD48" s="67">
        <f>AD46*Ausgleichsfaktoren!$H$38</f>
        <v>159.05375</v>
      </c>
      <c r="AE48" s="66" t="s">
        <v>33</v>
      </c>
      <c r="AF48" s="68">
        <f>AF46*Ausgleichsfaktoren!$A$27/5</f>
        <v>0.0012777777777777779</v>
      </c>
    </row>
    <row r="49" spans="2:32" s="4" customFormat="1" ht="12.75">
      <c r="B49" s="55"/>
      <c r="C49" s="53">
        <f t="shared" si="6"/>
        <v>38409</v>
      </c>
      <c r="D49" s="13" t="s">
        <v>11</v>
      </c>
      <c r="E49" s="42"/>
      <c r="F49" s="96"/>
      <c r="G49" s="125"/>
      <c r="H49" s="14"/>
      <c r="I49" s="99"/>
      <c r="J49" s="15"/>
      <c r="K49" s="42">
        <v>0.03125</v>
      </c>
      <c r="L49" s="100">
        <v>1</v>
      </c>
      <c r="M49" s="45" t="s">
        <v>54</v>
      </c>
      <c r="N49" s="10"/>
      <c r="O49" s="104"/>
      <c r="P49" s="48">
        <f>E49+H49+K49+N49</f>
        <v>0.03125</v>
      </c>
      <c r="R49" s="31"/>
      <c r="S49" s="32">
        <f>SUM(S45:S48)</f>
        <v>0.29166666666666663</v>
      </c>
      <c r="T49" s="33">
        <f>SUM(T45:T48)</f>
        <v>4.729166666666666</v>
      </c>
      <c r="U49" s="26"/>
      <c r="V49" s="27"/>
      <c r="W49" s="28"/>
      <c r="X49" s="28"/>
      <c r="Z49" s="76" t="s">
        <v>44</v>
      </c>
      <c r="AA49" s="74">
        <f>AB46*Ausgleichsfaktoren!$C$39</f>
        <v>153.9</v>
      </c>
      <c r="AB49" s="74">
        <f>AB46*Ausgleichsfaktoren!$D$39</f>
        <v>159.03</v>
      </c>
      <c r="AC49" s="75">
        <f>AD46*Ausgleichsfaktoren!$G$39</f>
        <v>159.93249999999998</v>
      </c>
      <c r="AD49" s="67">
        <f>AD46*Ausgleichsfaktoren!$H$39</f>
        <v>166.9625</v>
      </c>
      <c r="AE49" s="66" t="s">
        <v>33</v>
      </c>
      <c r="AF49" s="68">
        <f>AF46*Ausgleichsfaktoren!$A$28/5</f>
        <v>0.0012245370370370372</v>
      </c>
    </row>
    <row r="50" spans="2:32" s="4" customFormat="1" ht="12.75">
      <c r="B50" s="55"/>
      <c r="C50" s="53">
        <f t="shared" si="6"/>
        <v>38410</v>
      </c>
      <c r="D50" s="11" t="s">
        <v>13</v>
      </c>
      <c r="E50" s="114">
        <v>0.041666666666666664</v>
      </c>
      <c r="F50" s="115">
        <v>1</v>
      </c>
      <c r="G50" s="115" t="s">
        <v>70</v>
      </c>
      <c r="H50" s="10"/>
      <c r="I50" s="97"/>
      <c r="J50" s="11"/>
      <c r="K50" s="42">
        <v>0.041666666666666664</v>
      </c>
      <c r="L50" s="96">
        <v>2</v>
      </c>
      <c r="M50" s="43" t="s">
        <v>54</v>
      </c>
      <c r="N50" s="10"/>
      <c r="O50" s="104"/>
      <c r="P50" s="48">
        <f t="shared" si="7"/>
        <v>0.08333333333333333</v>
      </c>
      <c r="R50" s="31" t="s">
        <v>34</v>
      </c>
      <c r="S50" s="34">
        <v>7</v>
      </c>
      <c r="T50" s="34"/>
      <c r="U50" s="26"/>
      <c r="V50" s="27"/>
      <c r="W50" s="28"/>
      <c r="X50" s="28"/>
      <c r="Z50" s="63" t="s">
        <v>47</v>
      </c>
      <c r="AA50" s="74">
        <f>AB46*Ausgleichsfaktoren!$C$40</f>
        <v>160.73999999999998</v>
      </c>
      <c r="AB50" s="74">
        <f>AB46*Ausgleichsfaktoren!$D$40</f>
        <v>169.29</v>
      </c>
      <c r="AC50" s="75">
        <f>AD46*Ausgleichsfaktoren!$G$40</f>
        <v>168.72</v>
      </c>
      <c r="AD50" s="67">
        <f>AD46*Ausgleichsfaktoren!$H$40</f>
        <v>173.9925</v>
      </c>
      <c r="AE50" s="78" t="s">
        <v>33</v>
      </c>
      <c r="AF50" s="79">
        <f>AF46*Ausgleichsfaktoren!$A$29/5</f>
        <v>0.0011500000000000002</v>
      </c>
    </row>
    <row r="51" spans="2:32" s="4" customFormat="1" ht="12.75">
      <c r="B51" s="55"/>
      <c r="C51" s="53">
        <f>'BASE 3'!C5-1</f>
        <v>38411</v>
      </c>
      <c r="D51" s="11" t="s">
        <v>12</v>
      </c>
      <c r="E51" s="42"/>
      <c r="F51" s="96"/>
      <c r="G51" s="96"/>
      <c r="H51" s="114">
        <v>0.10416666666666667</v>
      </c>
      <c r="I51" s="115">
        <v>1</v>
      </c>
      <c r="J51" s="116" t="s">
        <v>66</v>
      </c>
      <c r="K51" s="46"/>
      <c r="L51" s="101"/>
      <c r="M51" s="43"/>
      <c r="N51" s="10"/>
      <c r="O51" s="103"/>
      <c r="P51" s="48">
        <f t="shared" si="7"/>
        <v>0.10416666666666667</v>
      </c>
      <c r="R51" s="23"/>
      <c r="S51" s="35"/>
      <c r="T51" s="35"/>
      <c r="U51" s="36"/>
      <c r="V51" s="37"/>
      <c r="W51" s="38"/>
      <c r="X51" s="38"/>
      <c r="Z51" s="63" t="s">
        <v>49</v>
      </c>
      <c r="AA51" s="74">
        <f>AB46*Ausgleichsfaktoren!$C$41</f>
        <v>171</v>
      </c>
      <c r="AB51" s="74">
        <f>AB46*Ausgleichsfaktoren!$D$41</f>
        <v>174.42</v>
      </c>
      <c r="AC51" s="75">
        <f>AD46*Ausgleichsfaktoren!$G$41</f>
        <v>175.75</v>
      </c>
      <c r="AD51" s="67">
        <f>AD46*Ausgleichsfaktoren!$H$41</f>
        <v>179.265</v>
      </c>
      <c r="AE51" s="66" t="s">
        <v>33</v>
      </c>
      <c r="AF51" s="68">
        <f>AF46*Ausgleichsfaktoren!$A$30/5</f>
        <v>0.0010754629629629632</v>
      </c>
    </row>
    <row r="52" spans="3:32" s="4" customFormat="1" ht="12.75">
      <c r="C52" s="113" t="s">
        <v>77</v>
      </c>
      <c r="R52" s="29" t="s">
        <v>36</v>
      </c>
      <c r="S52" s="40" t="s">
        <v>37</v>
      </c>
      <c r="T52" s="40" t="s">
        <v>38</v>
      </c>
      <c r="U52" s="39"/>
      <c r="V52" s="39"/>
      <c r="W52" s="41"/>
      <c r="X52" s="41"/>
      <c r="Z52" s="63" t="s">
        <v>50</v>
      </c>
      <c r="AA52" s="74">
        <f>AB46*Ausgleichsfaktoren!$C$42</f>
        <v>174.42</v>
      </c>
      <c r="AB52" s="74">
        <f>AB46*Ausgleichsfaktoren!$D$42</f>
        <v>179.54999999999998</v>
      </c>
      <c r="AC52" s="75">
        <f>AD46*Ausgleichsfaktoren!$G$42</f>
        <v>179.265</v>
      </c>
      <c r="AD52" s="67">
        <f>AD46*Ausgleichsfaktoren!$H$42</f>
        <v>184.5375</v>
      </c>
      <c r="AE52" s="66" t="s">
        <v>33</v>
      </c>
      <c r="AF52" s="68">
        <f>AF46*Ausgleichsfaktoren!$A$31/5</f>
        <v>0.001011574074074074</v>
      </c>
    </row>
    <row r="53" spans="3:26" s="4" customFormat="1" ht="12">
      <c r="C53" s="86"/>
      <c r="R53" s="113" t="s">
        <v>79</v>
      </c>
      <c r="S53" s="87"/>
      <c r="T53" s="87"/>
      <c r="V53" s="157" t="s">
        <v>40</v>
      </c>
      <c r="W53" s="88"/>
      <c r="X53" s="157" t="s">
        <v>39</v>
      </c>
      <c r="Z53" s="113" t="s">
        <v>78</v>
      </c>
    </row>
    <row r="54" s="7" customFormat="1" ht="12"/>
    <row r="55" spans="18:19" s="80" customFormat="1" ht="12">
      <c r="R55" s="81"/>
      <c r="S55" s="81"/>
    </row>
    <row r="56" spans="18:19" s="80" customFormat="1" ht="12">
      <c r="R56" s="81"/>
      <c r="S56" s="81"/>
    </row>
    <row r="57" spans="1:32" s="80" customFormat="1" ht="15">
      <c r="A57" s="119" t="s">
        <v>53</v>
      </c>
      <c r="B57" s="120"/>
      <c r="C57" s="178" t="s">
        <v>76</v>
      </c>
      <c r="D57" s="179"/>
      <c r="E57" s="179"/>
      <c r="F57" s="179"/>
      <c r="G57" s="179"/>
      <c r="H57" s="179"/>
      <c r="I57" s="179"/>
      <c r="J57" s="179"/>
      <c r="K57" s="179"/>
      <c r="L57" s="179"/>
      <c r="M57" s="179"/>
      <c r="N57" s="120"/>
      <c r="O57" s="120"/>
      <c r="P57" s="120"/>
      <c r="Q57" s="120"/>
      <c r="R57" s="121"/>
      <c r="S57" s="121"/>
      <c r="T57" s="120"/>
      <c r="U57" s="120"/>
      <c r="V57" s="120"/>
      <c r="W57" s="120"/>
      <c r="X57" s="120"/>
      <c r="Y57" s="120"/>
      <c r="Z57" s="120"/>
      <c r="AA57" s="120"/>
      <c r="AB57" s="120"/>
      <c r="AC57" s="120"/>
      <c r="AD57" s="120"/>
      <c r="AE57" s="120"/>
      <c r="AF57" s="120"/>
    </row>
    <row r="58" ht="12"/>
    <row r="59" ht="12"/>
    <row r="63" ht="12"/>
    <row r="64" ht="12"/>
    <row r="65" ht="12"/>
    <row r="66" ht="12"/>
    <row r="67" ht="12"/>
    <row r="68" ht="12"/>
    <row r="69" ht="12"/>
  </sheetData>
  <mergeCells count="1">
    <mergeCell ref="C57:M57"/>
  </mergeCells>
  <hyperlinks>
    <hyperlink ref="C57:M57" r:id="rId1" display="Legende unter http://www.triathlon-szene.de/index.php?option=com_content&amp;task=blogcategory&amp;id=19&amp;Itemid=52"/>
    <hyperlink ref="C12" r:id="rId2" display="» Quelle: www.triathlon-szene.de"/>
    <hyperlink ref="C26" r:id="rId3" display="» Quelle: www.triathlon-szene.de"/>
    <hyperlink ref="C39" r:id="rId4" display="» Quelle: www.triathlon-szene.de"/>
    <hyperlink ref="C52" r:id="rId5" display="» Quelle: www.triathlon-szene.de"/>
    <hyperlink ref="Z53" r:id="rId6" display="» So werden die Tests durchgeführt"/>
    <hyperlink ref="X13" r:id="rId7" display="» Forum"/>
    <hyperlink ref="V13" r:id="rId8" display="» Magazin"/>
    <hyperlink ref="X27" r:id="rId9" display="» Forum"/>
    <hyperlink ref="V27" r:id="rId10" display="» Magazin"/>
    <hyperlink ref="X40" r:id="rId11" display="» Forum"/>
    <hyperlink ref="V40" r:id="rId12" display="» Magazin"/>
    <hyperlink ref="X53" r:id="rId13" display="» Forum"/>
    <hyperlink ref="V53" r:id="rId14" display="» Magazin"/>
    <hyperlink ref="R13" r:id="rId15" display="Triathlon-Filmarchiv"/>
    <hyperlink ref="R27" r:id="rId16" display="Triathlon-Filmarchiv"/>
    <hyperlink ref="R40" r:id="rId17" display="Triathlon-Filmarchiv"/>
    <hyperlink ref="R53" r:id="rId18" display="Triathlon-Filmarchiv"/>
  </hyperlinks>
  <printOptions/>
  <pageMargins left="0.75" right="0.75" top="1" bottom="1" header="0.5" footer="0.5"/>
  <pageSetup orientation="portrait" paperSize="9"/>
  <drawing r:id="rId21"/>
  <legacyDrawing r:id="rId20"/>
</worksheet>
</file>

<file path=xl/worksheets/sheet3.xml><?xml version="1.0" encoding="utf-8"?>
<worksheet xmlns="http://schemas.openxmlformats.org/spreadsheetml/2006/main" xmlns:r="http://schemas.openxmlformats.org/officeDocument/2006/relationships">
  <dimension ref="A1:AF57"/>
  <sheetViews>
    <sheetView workbookViewId="0" topLeftCell="A1">
      <selection activeCell="D65" sqref="D65"/>
    </sheetView>
  </sheetViews>
  <sheetFormatPr defaultColWidth="11.00390625" defaultRowHeight="12"/>
  <cols>
    <col min="1" max="23" width="10.875" style="106" customWidth="1"/>
    <col min="24" max="24" width="13.00390625" style="106" bestFit="1" customWidth="1"/>
    <col min="25" max="16384" width="10.875" style="106" customWidth="1"/>
  </cols>
  <sheetData>
    <row r="1" spans="18:19" s="80" customFormat="1" ht="96" customHeight="1">
      <c r="R1" s="81"/>
      <c r="S1" s="81"/>
    </row>
    <row r="2" spans="3:19" s="82" customFormat="1" ht="12">
      <c r="C2" s="83"/>
      <c r="E2" s="84"/>
      <c r="H2" s="84"/>
      <c r="K2" s="84"/>
      <c r="R2" s="85"/>
      <c r="S2" s="85"/>
    </row>
    <row r="3" spans="3:24" s="4" customFormat="1" ht="15">
      <c r="C3" s="5"/>
      <c r="E3" s="6"/>
      <c r="F3" s="7"/>
      <c r="G3" s="7"/>
      <c r="H3" s="6"/>
      <c r="I3" s="7"/>
      <c r="J3" s="7"/>
      <c r="K3" s="6"/>
      <c r="L3" s="7"/>
      <c r="M3" s="7"/>
      <c r="N3" s="102"/>
      <c r="O3" s="102"/>
      <c r="R3" s="54" t="s">
        <v>41</v>
      </c>
      <c r="S3" s="18"/>
      <c r="T3" s="18"/>
      <c r="U3" s="54" t="s">
        <v>23</v>
      </c>
      <c r="V3" s="47"/>
      <c r="W3" s="105"/>
      <c r="X3" s="19"/>
    </row>
    <row r="4" spans="2:24" s="4" customFormat="1" ht="12.75">
      <c r="B4" s="21" t="s">
        <v>22</v>
      </c>
      <c r="C4" s="22" t="s">
        <v>0</v>
      </c>
      <c r="D4" s="21" t="s">
        <v>1</v>
      </c>
      <c r="E4" s="21" t="s">
        <v>5</v>
      </c>
      <c r="F4" s="21" t="s">
        <v>3</v>
      </c>
      <c r="G4" s="21" t="s">
        <v>4</v>
      </c>
      <c r="H4" s="21" t="s">
        <v>6</v>
      </c>
      <c r="I4" s="21" t="s">
        <v>3</v>
      </c>
      <c r="J4" s="21" t="s">
        <v>4</v>
      </c>
      <c r="K4" s="21" t="s">
        <v>2</v>
      </c>
      <c r="L4" s="21" t="s">
        <v>3</v>
      </c>
      <c r="M4" s="21" t="s">
        <v>4</v>
      </c>
      <c r="N4" s="21" t="s">
        <v>21</v>
      </c>
      <c r="O4" s="21" t="s">
        <v>4</v>
      </c>
      <c r="P4" s="49" t="s">
        <v>35</v>
      </c>
      <c r="R4" s="1"/>
      <c r="S4" s="20" t="s">
        <v>17</v>
      </c>
      <c r="T4" s="20" t="s">
        <v>18</v>
      </c>
      <c r="U4" s="1" t="s">
        <v>14</v>
      </c>
      <c r="V4" s="2" t="s">
        <v>15</v>
      </c>
      <c r="W4" s="3" t="s">
        <v>16</v>
      </c>
      <c r="X4" s="3" t="s">
        <v>21</v>
      </c>
    </row>
    <row r="5" spans="2:24" s="4" customFormat="1" ht="12.75">
      <c r="B5" s="51" t="s">
        <v>56</v>
      </c>
      <c r="C5" s="53">
        <f aca="true" t="shared" si="0" ref="C5:C10">C6-1</f>
        <v>38412</v>
      </c>
      <c r="D5" s="8" t="s">
        <v>7</v>
      </c>
      <c r="E5" s="42">
        <v>0.041666666666666664</v>
      </c>
      <c r="F5" s="96">
        <v>1</v>
      </c>
      <c r="G5" s="125" t="s">
        <v>70</v>
      </c>
      <c r="H5" s="10"/>
      <c r="I5" s="97"/>
      <c r="J5" s="11"/>
      <c r="K5" s="42"/>
      <c r="L5" s="96"/>
      <c r="M5" s="43"/>
      <c r="N5" s="10">
        <v>0.03125</v>
      </c>
      <c r="O5" s="103"/>
      <c r="P5" s="48">
        <f>E5+H5+K5+N5</f>
        <v>0.07291666666666666</v>
      </c>
      <c r="R5" s="23" t="s">
        <v>14</v>
      </c>
      <c r="S5" s="24">
        <f>SUM(E5:E11)</f>
        <v>0.09027777777777778</v>
      </c>
      <c r="T5" s="25">
        <f>S5*Ausgleichsfaktoren!C$2</f>
        <v>0.2708333333333333</v>
      </c>
      <c r="U5" s="26" t="s">
        <v>24</v>
      </c>
      <c r="V5" s="27" t="s">
        <v>24</v>
      </c>
      <c r="W5" s="28" t="s">
        <v>24</v>
      </c>
      <c r="X5" s="28"/>
    </row>
    <row r="6" spans="2:24" s="4" customFormat="1" ht="12.75">
      <c r="B6" s="12"/>
      <c r="C6" s="53">
        <f>C7-1</f>
        <v>38413</v>
      </c>
      <c r="D6" s="13" t="s">
        <v>8</v>
      </c>
      <c r="E6" s="42"/>
      <c r="F6" s="96"/>
      <c r="G6" s="124"/>
      <c r="H6" s="14">
        <v>0.034722222222222224</v>
      </c>
      <c r="I6" s="97" t="s">
        <v>55</v>
      </c>
      <c r="J6" s="11" t="s">
        <v>68</v>
      </c>
      <c r="K6" s="44">
        <v>0.034722222222222224</v>
      </c>
      <c r="L6" s="100" t="s">
        <v>55</v>
      </c>
      <c r="M6" s="43" t="s">
        <v>54</v>
      </c>
      <c r="N6" s="10"/>
      <c r="O6" s="104"/>
      <c r="P6" s="48">
        <f aca="true" t="shared" si="1" ref="P6:P11">E6+H6+K6+N6</f>
        <v>0.06944444444444445</v>
      </c>
      <c r="R6" s="29" t="s">
        <v>15</v>
      </c>
      <c r="S6" s="24">
        <f>SUM(H5:H11)</f>
        <v>0.2152777777777778</v>
      </c>
      <c r="T6" s="30">
        <f>S6*Ausgleichsfaktoren!C$3</f>
        <v>6.458333333333334</v>
      </c>
      <c r="U6" s="26" t="s">
        <v>25</v>
      </c>
      <c r="V6" s="27" t="s">
        <v>25</v>
      </c>
      <c r="W6" s="28" t="s">
        <v>25</v>
      </c>
      <c r="X6" s="28"/>
    </row>
    <row r="7" spans="2:24" s="4" customFormat="1" ht="12.75">
      <c r="B7" s="52" t="s">
        <v>30</v>
      </c>
      <c r="C7" s="53">
        <f t="shared" si="0"/>
        <v>38414</v>
      </c>
      <c r="D7" s="13" t="s">
        <v>9</v>
      </c>
      <c r="E7" s="42"/>
      <c r="F7" s="96"/>
      <c r="G7" s="124"/>
      <c r="H7" s="10"/>
      <c r="I7" s="97"/>
      <c r="J7" s="11"/>
      <c r="K7" s="164">
        <v>0.0763888888888889</v>
      </c>
      <c r="L7" s="117">
        <v>1</v>
      </c>
      <c r="M7" s="118" t="s">
        <v>54</v>
      </c>
      <c r="N7" s="10"/>
      <c r="O7" s="104"/>
      <c r="P7" s="48">
        <f t="shared" si="1"/>
        <v>0.0763888888888889</v>
      </c>
      <c r="R7" s="23" t="s">
        <v>16</v>
      </c>
      <c r="S7" s="24">
        <f>SUM(K5:K11)</f>
        <v>0.18402777777777776</v>
      </c>
      <c r="T7" s="30">
        <f>S7*Ausgleichsfaktoren!C$4</f>
        <v>2.3923611111111107</v>
      </c>
      <c r="U7" s="26" t="s">
        <v>21</v>
      </c>
      <c r="V7" s="27" t="s">
        <v>21</v>
      </c>
      <c r="W7" s="28" t="s">
        <v>21</v>
      </c>
      <c r="X7" s="28"/>
    </row>
    <row r="8" spans="2:24" s="4" customFormat="1" ht="12.75">
      <c r="B8" s="50">
        <v>15</v>
      </c>
      <c r="C8" s="53">
        <f t="shared" si="0"/>
        <v>38415</v>
      </c>
      <c r="D8" s="13" t="s">
        <v>10</v>
      </c>
      <c r="E8" s="114">
        <v>0.04861111111111111</v>
      </c>
      <c r="F8" s="115">
        <v>1</v>
      </c>
      <c r="G8" s="165" t="s">
        <v>70</v>
      </c>
      <c r="H8" s="10"/>
      <c r="I8" s="97"/>
      <c r="J8" s="11"/>
      <c r="K8" s="44"/>
      <c r="L8" s="100"/>
      <c r="M8" s="45"/>
      <c r="N8" s="10"/>
      <c r="O8" s="104"/>
      <c r="P8" s="48">
        <f>E8+H8+K8+N8</f>
        <v>0.04861111111111111</v>
      </c>
      <c r="R8" s="23" t="s">
        <v>21</v>
      </c>
      <c r="S8" s="24">
        <f>SUM(N5:N11)</f>
        <v>0.03125</v>
      </c>
      <c r="T8" s="30"/>
      <c r="U8" s="26" t="s">
        <v>63</v>
      </c>
      <c r="V8" s="27" t="s">
        <v>63</v>
      </c>
      <c r="W8" s="28" t="s">
        <v>63</v>
      </c>
      <c r="X8" s="28"/>
    </row>
    <row r="9" spans="2:24" s="4" customFormat="1" ht="13.5" thickBot="1">
      <c r="B9" s="55"/>
      <c r="C9" s="53">
        <f t="shared" si="0"/>
        <v>38416</v>
      </c>
      <c r="D9" s="13" t="s">
        <v>11</v>
      </c>
      <c r="E9" s="42"/>
      <c r="F9" s="96"/>
      <c r="G9" s="125"/>
      <c r="H9" s="14"/>
      <c r="I9" s="99"/>
      <c r="J9" s="15"/>
      <c r="K9" s="44">
        <v>0.03125</v>
      </c>
      <c r="L9" s="100">
        <v>1</v>
      </c>
      <c r="M9" s="45" t="s">
        <v>54</v>
      </c>
      <c r="N9" s="10"/>
      <c r="O9" s="104"/>
      <c r="P9" s="48">
        <f>E9+H9+K9+N9</f>
        <v>0.03125</v>
      </c>
      <c r="R9" s="31"/>
      <c r="S9" s="32">
        <f>SUM(S5:S8)</f>
        <v>0.5208333333333334</v>
      </c>
      <c r="T9" s="33">
        <f>SUM(T5:T8)</f>
        <v>9.121527777777779</v>
      </c>
      <c r="U9" s="26"/>
      <c r="V9" s="27"/>
      <c r="W9" s="28"/>
      <c r="X9" s="28"/>
    </row>
    <row r="10" spans="2:24" s="4" customFormat="1" ht="13.5" thickBot="1">
      <c r="B10" s="55"/>
      <c r="C10" s="53">
        <f t="shared" si="0"/>
        <v>38417</v>
      </c>
      <c r="D10" s="11" t="s">
        <v>13</v>
      </c>
      <c r="E10" s="42"/>
      <c r="F10" s="96"/>
      <c r="G10" s="96"/>
      <c r="H10" s="169">
        <v>0.05555555555555555</v>
      </c>
      <c r="I10" s="146" t="s">
        <v>55</v>
      </c>
      <c r="J10" s="147" t="s">
        <v>21</v>
      </c>
      <c r="K10" s="148">
        <v>0.041666666666666664</v>
      </c>
      <c r="L10" s="143">
        <v>2</v>
      </c>
      <c r="M10" s="149" t="s">
        <v>54</v>
      </c>
      <c r="N10" s="122"/>
      <c r="O10" s="104"/>
      <c r="P10" s="48">
        <f t="shared" si="1"/>
        <v>0.09722222222222221</v>
      </c>
      <c r="R10" s="31" t="s">
        <v>34</v>
      </c>
      <c r="S10" s="34">
        <v>12.5</v>
      </c>
      <c r="T10" s="34"/>
      <c r="U10" s="26"/>
      <c r="V10" s="27"/>
      <c r="W10" s="28"/>
      <c r="X10" s="28"/>
    </row>
    <row r="11" spans="2:24" s="4" customFormat="1" ht="12.75">
      <c r="B11" s="55"/>
      <c r="C11" s="53">
        <f>C19-1</f>
        <v>38418</v>
      </c>
      <c r="D11" s="11" t="s">
        <v>12</v>
      </c>
      <c r="E11" s="42"/>
      <c r="F11" s="96"/>
      <c r="G11" s="96"/>
      <c r="H11" s="166">
        <v>0.125</v>
      </c>
      <c r="I11" s="167">
        <v>1</v>
      </c>
      <c r="J11" s="168" t="s">
        <v>66</v>
      </c>
      <c r="K11" s="46"/>
      <c r="L11" s="101"/>
      <c r="M11" s="161"/>
      <c r="N11" s="10"/>
      <c r="O11" s="103"/>
      <c r="P11" s="48">
        <f t="shared" si="1"/>
        <v>0.125</v>
      </c>
      <c r="R11" s="23"/>
      <c r="S11" s="35"/>
      <c r="T11" s="35"/>
      <c r="U11" s="36"/>
      <c r="V11" s="37"/>
      <c r="W11" s="38"/>
      <c r="X11" s="38"/>
    </row>
    <row r="12" spans="3:24" s="4" customFormat="1" ht="12.75">
      <c r="C12" s="113" t="s">
        <v>77</v>
      </c>
      <c r="R12" s="29" t="s">
        <v>36</v>
      </c>
      <c r="S12" s="40" t="s">
        <v>37</v>
      </c>
      <c r="T12" s="40" t="s">
        <v>38</v>
      </c>
      <c r="U12" s="39"/>
      <c r="V12" s="39"/>
      <c r="W12" s="41"/>
      <c r="X12" s="41"/>
    </row>
    <row r="13" spans="3:24" s="4" customFormat="1" ht="12">
      <c r="C13" s="86"/>
      <c r="G13" s="126"/>
      <c r="R13" s="113" t="s">
        <v>79</v>
      </c>
      <c r="S13" s="87"/>
      <c r="T13" s="87"/>
      <c r="V13" s="157" t="s">
        <v>40</v>
      </c>
      <c r="W13" s="88"/>
      <c r="X13" s="157" t="s">
        <v>39</v>
      </c>
    </row>
    <row r="14" spans="3:24" s="4" customFormat="1" ht="12">
      <c r="C14" s="5"/>
      <c r="E14" s="89"/>
      <c r="G14" s="126"/>
      <c r="H14" s="89"/>
      <c r="K14" s="89"/>
      <c r="R14" s="86"/>
      <c r="S14" s="87"/>
      <c r="T14" s="87"/>
      <c r="V14" s="88"/>
      <c r="W14" s="88"/>
      <c r="X14" s="88"/>
    </row>
    <row r="15" spans="7:19" s="4" customFormat="1" ht="12">
      <c r="G15" s="126"/>
      <c r="R15" s="87"/>
      <c r="S15" s="87"/>
    </row>
    <row r="16" spans="3:19" s="4" customFormat="1" ht="12">
      <c r="C16" s="5"/>
      <c r="E16" s="89"/>
      <c r="G16" s="126"/>
      <c r="H16" s="89"/>
      <c r="K16" s="89"/>
      <c r="R16" s="87"/>
      <c r="S16" s="87"/>
    </row>
    <row r="17" spans="3:24" s="4" customFormat="1" ht="15">
      <c r="C17" s="5"/>
      <c r="E17" s="6"/>
      <c r="F17" s="7"/>
      <c r="G17" s="127"/>
      <c r="H17" s="6"/>
      <c r="I17" s="7"/>
      <c r="J17" s="7"/>
      <c r="K17" s="6"/>
      <c r="L17" s="7"/>
      <c r="M17" s="7"/>
      <c r="N17" s="102"/>
      <c r="O17" s="102"/>
      <c r="R17" s="54" t="s">
        <v>41</v>
      </c>
      <c r="S17" s="18"/>
      <c r="T17" s="18"/>
      <c r="U17" s="54" t="s">
        <v>23</v>
      </c>
      <c r="V17" s="47"/>
      <c r="W17" s="105"/>
      <c r="X17" s="19"/>
    </row>
    <row r="18" spans="2:24" s="4" customFormat="1" ht="12.75">
      <c r="B18" s="21" t="s">
        <v>22</v>
      </c>
      <c r="C18" s="22" t="s">
        <v>0</v>
      </c>
      <c r="D18" s="21" t="s">
        <v>1</v>
      </c>
      <c r="E18" s="21" t="s">
        <v>5</v>
      </c>
      <c r="F18" s="21" t="s">
        <v>3</v>
      </c>
      <c r="G18" s="128" t="s">
        <v>4</v>
      </c>
      <c r="H18" s="21" t="s">
        <v>6</v>
      </c>
      <c r="I18" s="21" t="s">
        <v>3</v>
      </c>
      <c r="J18" s="21" t="s">
        <v>4</v>
      </c>
      <c r="K18" s="21" t="s">
        <v>2</v>
      </c>
      <c r="L18" s="21" t="s">
        <v>3</v>
      </c>
      <c r="M18" s="21" t="s">
        <v>4</v>
      </c>
      <c r="N18" s="21" t="s">
        <v>21</v>
      </c>
      <c r="O18" s="21" t="s">
        <v>4</v>
      </c>
      <c r="P18" s="49" t="s">
        <v>35</v>
      </c>
      <c r="R18" s="1"/>
      <c r="S18" s="20" t="s">
        <v>17</v>
      </c>
      <c r="T18" s="20" t="s">
        <v>18</v>
      </c>
      <c r="U18" s="1" t="s">
        <v>14</v>
      </c>
      <c r="V18" s="2" t="s">
        <v>15</v>
      </c>
      <c r="W18" s="3" t="s">
        <v>16</v>
      </c>
      <c r="X18" s="3" t="s">
        <v>21</v>
      </c>
    </row>
    <row r="19" spans="2:24" s="4" customFormat="1" ht="12.75">
      <c r="B19" s="51" t="s">
        <v>56</v>
      </c>
      <c r="C19" s="9">
        <f aca="true" t="shared" si="2" ref="C19:C24">C20-1</f>
        <v>38419</v>
      </c>
      <c r="D19" s="8" t="s">
        <v>7</v>
      </c>
      <c r="E19" s="42">
        <v>0.041666666666666664</v>
      </c>
      <c r="F19" s="96">
        <v>1</v>
      </c>
      <c r="G19" s="125" t="s">
        <v>70</v>
      </c>
      <c r="H19" s="10"/>
      <c r="I19" s="97"/>
      <c r="J19" s="11"/>
      <c r="K19" s="42"/>
      <c r="L19" s="96"/>
      <c r="M19" s="43"/>
      <c r="N19" s="10">
        <v>0.03125</v>
      </c>
      <c r="O19" s="103"/>
      <c r="P19" s="48">
        <f>E19+H19+K19+N19</f>
        <v>0.07291666666666666</v>
      </c>
      <c r="R19" s="23" t="s">
        <v>14</v>
      </c>
      <c r="S19" s="24">
        <f>SUM(E19:E25)</f>
        <v>0.09027777777777778</v>
      </c>
      <c r="T19" s="25">
        <f>S19*Ausgleichsfaktoren!C$2</f>
        <v>0.2708333333333333</v>
      </c>
      <c r="U19" s="26" t="s">
        <v>24</v>
      </c>
      <c r="V19" s="27" t="s">
        <v>24</v>
      </c>
      <c r="W19" s="28" t="s">
        <v>24</v>
      </c>
      <c r="X19" s="28"/>
    </row>
    <row r="20" spans="2:24" s="4" customFormat="1" ht="12.75">
      <c r="B20" s="12"/>
      <c r="C20" s="9">
        <f t="shared" si="2"/>
        <v>38420</v>
      </c>
      <c r="D20" s="13" t="s">
        <v>8</v>
      </c>
      <c r="E20" s="42"/>
      <c r="F20" s="96"/>
      <c r="G20" s="124"/>
      <c r="H20" s="14">
        <v>0.0625</v>
      </c>
      <c r="I20" s="97" t="s">
        <v>55</v>
      </c>
      <c r="J20" s="11" t="s">
        <v>68</v>
      </c>
      <c r="K20" s="44">
        <v>0.041666666666666664</v>
      </c>
      <c r="L20" s="100" t="s">
        <v>55</v>
      </c>
      <c r="M20" s="43" t="s">
        <v>54</v>
      </c>
      <c r="N20" s="10"/>
      <c r="O20" s="104"/>
      <c r="P20" s="48">
        <f aca="true" t="shared" si="3" ref="P20:P25">E20+H20+K20+N20</f>
        <v>0.10416666666666666</v>
      </c>
      <c r="R20" s="29" t="s">
        <v>15</v>
      </c>
      <c r="S20" s="24">
        <f>SUM(H19:H25)</f>
        <v>0.3125</v>
      </c>
      <c r="T20" s="30">
        <f>S20*Ausgleichsfaktoren!C$3</f>
        <v>9.375</v>
      </c>
      <c r="U20" s="26" t="s">
        <v>25</v>
      </c>
      <c r="V20" s="27" t="s">
        <v>25</v>
      </c>
      <c r="W20" s="28" t="s">
        <v>25</v>
      </c>
      <c r="X20" s="28"/>
    </row>
    <row r="21" spans="2:24" s="4" customFormat="1" ht="12.75">
      <c r="B21" s="52" t="s">
        <v>30</v>
      </c>
      <c r="C21" s="9">
        <f t="shared" si="2"/>
        <v>38421</v>
      </c>
      <c r="D21" s="13" t="s">
        <v>9</v>
      </c>
      <c r="E21" s="42"/>
      <c r="F21" s="96"/>
      <c r="G21" s="124"/>
      <c r="H21" s="10"/>
      <c r="I21" s="97"/>
      <c r="J21" s="11"/>
      <c r="K21" s="164">
        <v>0.08333333333333333</v>
      </c>
      <c r="L21" s="117">
        <v>1</v>
      </c>
      <c r="M21" s="118" t="s">
        <v>54</v>
      </c>
      <c r="N21" s="10"/>
      <c r="O21" s="104"/>
      <c r="P21" s="48">
        <f t="shared" si="3"/>
        <v>0.08333333333333333</v>
      </c>
      <c r="R21" s="23" t="s">
        <v>16</v>
      </c>
      <c r="S21" s="24">
        <f>SUM(K19:K25)</f>
        <v>0.19791666666666666</v>
      </c>
      <c r="T21" s="30">
        <f>S21*Ausgleichsfaktoren!C$4</f>
        <v>2.5729166666666665</v>
      </c>
      <c r="U21" s="26" t="s">
        <v>21</v>
      </c>
      <c r="V21" s="27" t="s">
        <v>21</v>
      </c>
      <c r="W21" s="28" t="s">
        <v>21</v>
      </c>
      <c r="X21" s="28"/>
    </row>
    <row r="22" spans="2:24" s="4" customFormat="1" ht="12.75">
      <c r="B22" s="50">
        <v>14</v>
      </c>
      <c r="C22" s="9">
        <f t="shared" si="2"/>
        <v>38422</v>
      </c>
      <c r="D22" s="13" t="s">
        <v>10</v>
      </c>
      <c r="E22" s="114">
        <v>0.04861111111111111</v>
      </c>
      <c r="F22" s="115">
        <v>1</v>
      </c>
      <c r="G22" s="165" t="s">
        <v>70</v>
      </c>
      <c r="H22" s="10"/>
      <c r="I22" s="97"/>
      <c r="J22" s="11"/>
      <c r="K22" s="44"/>
      <c r="L22" s="100"/>
      <c r="M22" s="45"/>
      <c r="N22" s="10"/>
      <c r="O22" s="104"/>
      <c r="P22" s="48">
        <f>E22+H22+K22+N22</f>
        <v>0.04861111111111111</v>
      </c>
      <c r="R22" s="23" t="s">
        <v>21</v>
      </c>
      <c r="S22" s="24">
        <f>SUM(N19:N25)</f>
        <v>0.03125</v>
      </c>
      <c r="T22" s="30"/>
      <c r="U22" s="26" t="s">
        <v>63</v>
      </c>
      <c r="V22" s="27" t="s">
        <v>63</v>
      </c>
      <c r="W22" s="28" t="s">
        <v>63</v>
      </c>
      <c r="X22" s="28"/>
    </row>
    <row r="23" spans="2:24" s="4" customFormat="1" ht="13.5" thickBot="1">
      <c r="B23" s="55"/>
      <c r="C23" s="9">
        <f t="shared" si="2"/>
        <v>38423</v>
      </c>
      <c r="D23" s="13" t="s">
        <v>11</v>
      </c>
      <c r="E23" s="42"/>
      <c r="F23" s="96"/>
      <c r="G23" s="125"/>
      <c r="H23" s="14"/>
      <c r="I23" s="99"/>
      <c r="J23" s="15"/>
      <c r="K23" s="44">
        <v>0.03125</v>
      </c>
      <c r="L23" s="100">
        <v>1</v>
      </c>
      <c r="M23" s="45" t="s">
        <v>54</v>
      </c>
      <c r="N23" s="10"/>
      <c r="O23" s="104"/>
      <c r="P23" s="48">
        <f>E23+H23+K23+N23</f>
        <v>0.03125</v>
      </c>
      <c r="R23" s="31"/>
      <c r="S23" s="32">
        <f>SUM(S19:S22)</f>
        <v>0.6319444444444444</v>
      </c>
      <c r="T23" s="33">
        <f>SUM(T19:T22)</f>
        <v>12.21875</v>
      </c>
      <c r="U23" s="26"/>
      <c r="V23" s="27"/>
      <c r="W23" s="28"/>
      <c r="X23" s="28"/>
    </row>
    <row r="24" spans="2:24" s="4" customFormat="1" ht="13.5" thickBot="1">
      <c r="B24" s="55"/>
      <c r="C24" s="9">
        <f t="shared" si="2"/>
        <v>38424</v>
      </c>
      <c r="D24" s="11" t="s">
        <v>13</v>
      </c>
      <c r="E24" s="42"/>
      <c r="F24" s="96"/>
      <c r="G24" s="96"/>
      <c r="H24" s="170">
        <v>0.10416666666666667</v>
      </c>
      <c r="I24" s="171" t="s">
        <v>55</v>
      </c>
      <c r="J24" s="172" t="s">
        <v>21</v>
      </c>
      <c r="K24" s="173">
        <v>0.041666666666666664</v>
      </c>
      <c r="L24" s="171">
        <v>2</v>
      </c>
      <c r="M24" s="174" t="s">
        <v>54</v>
      </c>
      <c r="N24" s="122"/>
      <c r="O24" s="104"/>
      <c r="P24" s="48">
        <f t="shared" si="3"/>
        <v>0.14583333333333334</v>
      </c>
      <c r="R24" s="31" t="s">
        <v>34</v>
      </c>
      <c r="S24" s="34">
        <v>15</v>
      </c>
      <c r="T24" s="34"/>
      <c r="U24" s="26"/>
      <c r="V24" s="27"/>
      <c r="W24" s="28"/>
      <c r="X24" s="28"/>
    </row>
    <row r="25" spans="2:24" s="4" customFormat="1" ht="12.75">
      <c r="B25" s="55"/>
      <c r="C25" s="9">
        <f>C32-1</f>
        <v>38425</v>
      </c>
      <c r="D25" s="11" t="s">
        <v>12</v>
      </c>
      <c r="E25" s="42"/>
      <c r="F25" s="96"/>
      <c r="G25" s="96"/>
      <c r="H25" s="166">
        <v>0.14583333333333334</v>
      </c>
      <c r="I25" s="167">
        <v>1</v>
      </c>
      <c r="J25" s="168" t="s">
        <v>66</v>
      </c>
      <c r="K25" s="46"/>
      <c r="L25" s="101"/>
      <c r="M25" s="161"/>
      <c r="N25" s="10"/>
      <c r="O25" s="103"/>
      <c r="P25" s="48">
        <f t="shared" si="3"/>
        <v>0.14583333333333334</v>
      </c>
      <c r="R25" s="23"/>
      <c r="S25" s="35"/>
      <c r="T25" s="35"/>
      <c r="U25" s="36"/>
      <c r="V25" s="37"/>
      <c r="W25" s="38"/>
      <c r="X25" s="38"/>
    </row>
    <row r="26" spans="3:24" s="4" customFormat="1" ht="12.75">
      <c r="C26" s="113" t="s">
        <v>77</v>
      </c>
      <c r="R26" s="29" t="s">
        <v>36</v>
      </c>
      <c r="S26" s="40" t="s">
        <v>37</v>
      </c>
      <c r="T26" s="40" t="s">
        <v>38</v>
      </c>
      <c r="U26" s="39"/>
      <c r="V26" s="39"/>
      <c r="W26" s="41"/>
      <c r="X26" s="41"/>
    </row>
    <row r="27" spans="3:24" s="4" customFormat="1" ht="12">
      <c r="C27" s="5"/>
      <c r="E27" s="89"/>
      <c r="G27" s="126"/>
      <c r="H27" s="89"/>
      <c r="K27" s="89"/>
      <c r="R27" s="113" t="s">
        <v>79</v>
      </c>
      <c r="S27" s="87"/>
      <c r="T27" s="87"/>
      <c r="V27" s="157" t="s">
        <v>40</v>
      </c>
      <c r="W27" s="88"/>
      <c r="X27" s="157" t="s">
        <v>39</v>
      </c>
    </row>
    <row r="28" spans="3:19" s="4" customFormat="1" ht="12">
      <c r="C28" s="5"/>
      <c r="E28" s="89"/>
      <c r="G28" s="126"/>
      <c r="H28" s="89"/>
      <c r="K28" s="89"/>
      <c r="R28" s="87"/>
      <c r="S28" s="87"/>
    </row>
    <row r="29" spans="7:19" s="4" customFormat="1" ht="12">
      <c r="G29" s="126"/>
      <c r="R29" s="87"/>
      <c r="S29" s="87"/>
    </row>
    <row r="30" spans="3:24" s="4" customFormat="1" ht="15">
      <c r="C30" s="5"/>
      <c r="E30" s="6"/>
      <c r="F30" s="7"/>
      <c r="G30" s="127"/>
      <c r="H30" s="6"/>
      <c r="I30" s="7"/>
      <c r="J30" s="7"/>
      <c r="K30" s="6"/>
      <c r="L30" s="7"/>
      <c r="M30" s="7"/>
      <c r="N30" s="102"/>
      <c r="O30" s="102"/>
      <c r="R30" s="54" t="s">
        <v>41</v>
      </c>
      <c r="S30" s="18"/>
      <c r="T30" s="18"/>
      <c r="U30" s="54" t="s">
        <v>23</v>
      </c>
      <c r="V30" s="47"/>
      <c r="W30" s="105"/>
      <c r="X30" s="19"/>
    </row>
    <row r="31" spans="2:24" s="4" customFormat="1" ht="12.75">
      <c r="B31" s="21" t="s">
        <v>22</v>
      </c>
      <c r="C31" s="22" t="s">
        <v>0</v>
      </c>
      <c r="D31" s="21" t="s">
        <v>1</v>
      </c>
      <c r="E31" s="21" t="s">
        <v>5</v>
      </c>
      <c r="F31" s="21" t="s">
        <v>3</v>
      </c>
      <c r="G31" s="128" t="s">
        <v>4</v>
      </c>
      <c r="H31" s="21" t="s">
        <v>6</v>
      </c>
      <c r="I31" s="21" t="s">
        <v>3</v>
      </c>
      <c r="J31" s="21" t="s">
        <v>4</v>
      </c>
      <c r="K31" s="21" t="s">
        <v>2</v>
      </c>
      <c r="L31" s="21" t="s">
        <v>3</v>
      </c>
      <c r="M31" s="21" t="s">
        <v>4</v>
      </c>
      <c r="N31" s="21" t="s">
        <v>21</v>
      </c>
      <c r="O31" s="21" t="s">
        <v>4</v>
      </c>
      <c r="P31" s="49" t="s">
        <v>35</v>
      </c>
      <c r="R31" s="1"/>
      <c r="S31" s="20" t="s">
        <v>17</v>
      </c>
      <c r="T31" s="20" t="s">
        <v>18</v>
      </c>
      <c r="U31" s="1" t="s">
        <v>14</v>
      </c>
      <c r="V31" s="2" t="s">
        <v>15</v>
      </c>
      <c r="W31" s="3" t="s">
        <v>16</v>
      </c>
      <c r="X31" s="3" t="s">
        <v>21</v>
      </c>
    </row>
    <row r="32" spans="2:24" s="4" customFormat="1" ht="12.75">
      <c r="B32" s="51" t="s">
        <v>56</v>
      </c>
      <c r="C32" s="53">
        <f aca="true" t="shared" si="4" ref="C32:C37">C33-1</f>
        <v>38426</v>
      </c>
      <c r="D32" s="8" t="s">
        <v>7</v>
      </c>
      <c r="E32" s="42">
        <v>0.041666666666666664</v>
      </c>
      <c r="F32" s="96">
        <v>1</v>
      </c>
      <c r="G32" s="125" t="s">
        <v>70</v>
      </c>
      <c r="H32" s="10"/>
      <c r="I32" s="97"/>
      <c r="J32" s="11"/>
      <c r="K32" s="42"/>
      <c r="L32" s="96"/>
      <c r="M32" s="43"/>
      <c r="N32" s="10">
        <v>0.03125</v>
      </c>
      <c r="O32" s="103"/>
      <c r="P32" s="48">
        <f>E32+H32+K32+N32</f>
        <v>0.07291666666666666</v>
      </c>
      <c r="R32" s="23" t="s">
        <v>14</v>
      </c>
      <c r="S32" s="24">
        <f>SUM(E32:E38)</f>
        <v>0.09027777777777778</v>
      </c>
      <c r="T32" s="25">
        <f>S32*Ausgleichsfaktoren!C$2</f>
        <v>0.2708333333333333</v>
      </c>
      <c r="U32" s="26" t="s">
        <v>24</v>
      </c>
      <c r="V32" s="27" t="s">
        <v>24</v>
      </c>
      <c r="W32" s="28" t="s">
        <v>24</v>
      </c>
      <c r="X32" s="28"/>
    </row>
    <row r="33" spans="2:24" s="4" customFormat="1" ht="12.75">
      <c r="B33" s="12"/>
      <c r="C33" s="53">
        <f t="shared" si="4"/>
        <v>38427</v>
      </c>
      <c r="D33" s="13" t="s">
        <v>8</v>
      </c>
      <c r="E33" s="42"/>
      <c r="F33" s="96"/>
      <c r="G33" s="124"/>
      <c r="H33" s="14">
        <v>0.0625</v>
      </c>
      <c r="I33" s="97" t="s">
        <v>55</v>
      </c>
      <c r="J33" s="11" t="s">
        <v>68</v>
      </c>
      <c r="K33" s="44">
        <v>0.041666666666666664</v>
      </c>
      <c r="L33" s="100" t="s">
        <v>55</v>
      </c>
      <c r="M33" s="43" t="s">
        <v>54</v>
      </c>
      <c r="N33" s="10"/>
      <c r="O33" s="104"/>
      <c r="P33" s="48">
        <f aca="true" t="shared" si="5" ref="P33:P38">E33+H33+K33+N33</f>
        <v>0.10416666666666666</v>
      </c>
      <c r="R33" s="29" t="s">
        <v>15</v>
      </c>
      <c r="S33" s="24">
        <f>SUM(H32:H38)</f>
        <v>0.3125</v>
      </c>
      <c r="T33" s="30">
        <f>S33*Ausgleichsfaktoren!C$3</f>
        <v>9.375</v>
      </c>
      <c r="U33" s="26" t="s">
        <v>25</v>
      </c>
      <c r="V33" s="27" t="s">
        <v>25</v>
      </c>
      <c r="W33" s="28" t="s">
        <v>25</v>
      </c>
      <c r="X33" s="28"/>
    </row>
    <row r="34" spans="2:24" s="4" customFormat="1" ht="12.75">
      <c r="B34" s="52" t="s">
        <v>30</v>
      </c>
      <c r="C34" s="53">
        <f t="shared" si="4"/>
        <v>38428</v>
      </c>
      <c r="D34" s="13" t="s">
        <v>9</v>
      </c>
      <c r="E34" s="42"/>
      <c r="F34" s="96"/>
      <c r="G34" s="124"/>
      <c r="H34" s="10"/>
      <c r="I34" s="97"/>
      <c r="J34" s="11"/>
      <c r="K34" s="164">
        <v>0.08333333333333333</v>
      </c>
      <c r="L34" s="117">
        <v>1</v>
      </c>
      <c r="M34" s="118" t="s">
        <v>54</v>
      </c>
      <c r="N34" s="10"/>
      <c r="O34" s="104"/>
      <c r="P34" s="48">
        <f t="shared" si="5"/>
        <v>0.08333333333333333</v>
      </c>
      <c r="R34" s="23" t="s">
        <v>16</v>
      </c>
      <c r="S34" s="24">
        <f>SUM(K32:K38)</f>
        <v>0.21875</v>
      </c>
      <c r="T34" s="30">
        <f>S34*Ausgleichsfaktoren!C$4</f>
        <v>2.84375</v>
      </c>
      <c r="U34" s="26" t="s">
        <v>21</v>
      </c>
      <c r="V34" s="27" t="s">
        <v>21</v>
      </c>
      <c r="W34" s="28" t="s">
        <v>21</v>
      </c>
      <c r="X34" s="28"/>
    </row>
    <row r="35" spans="2:24" s="4" customFormat="1" ht="12.75">
      <c r="B35" s="50">
        <v>13</v>
      </c>
      <c r="C35" s="53">
        <f t="shared" si="4"/>
        <v>38429</v>
      </c>
      <c r="D35" s="13" t="s">
        <v>10</v>
      </c>
      <c r="E35" s="114">
        <v>0.04861111111111111</v>
      </c>
      <c r="F35" s="115">
        <v>1</v>
      </c>
      <c r="G35" s="165" t="s">
        <v>70</v>
      </c>
      <c r="H35" s="10"/>
      <c r="I35" s="97"/>
      <c r="J35" s="11"/>
      <c r="K35" s="44"/>
      <c r="L35" s="100"/>
      <c r="M35" s="45"/>
      <c r="N35" s="10"/>
      <c r="O35" s="104"/>
      <c r="P35" s="48">
        <f>E35+H35+K35+N35</f>
        <v>0.04861111111111111</v>
      </c>
      <c r="R35" s="23" t="s">
        <v>21</v>
      </c>
      <c r="S35" s="24">
        <f>SUM(N32:N38)</f>
        <v>0.03125</v>
      </c>
      <c r="T35" s="30"/>
      <c r="U35" s="26" t="s">
        <v>63</v>
      </c>
      <c r="V35" s="27" t="s">
        <v>63</v>
      </c>
      <c r="W35" s="28" t="s">
        <v>63</v>
      </c>
      <c r="X35" s="28"/>
    </row>
    <row r="36" spans="2:24" s="4" customFormat="1" ht="13.5" thickBot="1">
      <c r="B36" s="55"/>
      <c r="C36" s="53">
        <f t="shared" si="4"/>
        <v>38430</v>
      </c>
      <c r="D36" s="13" t="s">
        <v>11</v>
      </c>
      <c r="E36" s="42"/>
      <c r="F36" s="96"/>
      <c r="G36" s="125"/>
      <c r="H36" s="14"/>
      <c r="I36" s="99"/>
      <c r="J36" s="15"/>
      <c r="K36" s="44">
        <v>0.052083333333333336</v>
      </c>
      <c r="L36" s="100">
        <v>1</v>
      </c>
      <c r="M36" s="45" t="s">
        <v>54</v>
      </c>
      <c r="N36" s="10"/>
      <c r="O36" s="104"/>
      <c r="P36" s="48">
        <f>E36+H36+K36+N36</f>
        <v>0.052083333333333336</v>
      </c>
      <c r="R36" s="31"/>
      <c r="S36" s="32">
        <f>SUM(S32:S35)</f>
        <v>0.6527777777777778</v>
      </c>
      <c r="T36" s="33">
        <f>SUM(T32:T35)</f>
        <v>12.489583333333334</v>
      </c>
      <c r="U36" s="26"/>
      <c r="V36" s="27"/>
      <c r="W36" s="28"/>
      <c r="X36" s="28"/>
    </row>
    <row r="37" spans="2:24" s="4" customFormat="1" ht="13.5" thickBot="1">
      <c r="B37" s="55"/>
      <c r="C37" s="53">
        <f t="shared" si="4"/>
        <v>38431</v>
      </c>
      <c r="D37" s="11" t="s">
        <v>13</v>
      </c>
      <c r="E37" s="42"/>
      <c r="F37" s="96"/>
      <c r="G37" s="96"/>
      <c r="H37" s="170">
        <v>0.10416666666666667</v>
      </c>
      <c r="I37" s="171" t="s">
        <v>55</v>
      </c>
      <c r="J37" s="172" t="s">
        <v>21</v>
      </c>
      <c r="K37" s="173">
        <v>0.041666666666666664</v>
      </c>
      <c r="L37" s="171">
        <v>2</v>
      </c>
      <c r="M37" s="174" t="s">
        <v>54</v>
      </c>
      <c r="N37" s="122"/>
      <c r="O37" s="104"/>
      <c r="P37" s="48">
        <f t="shared" si="5"/>
        <v>0.14583333333333334</v>
      </c>
      <c r="R37" s="31" t="s">
        <v>34</v>
      </c>
      <c r="S37" s="34">
        <v>15.5</v>
      </c>
      <c r="T37" s="34"/>
      <c r="U37" s="26"/>
      <c r="V37" s="27"/>
      <c r="W37" s="28"/>
      <c r="X37" s="28"/>
    </row>
    <row r="38" spans="2:24" s="4" customFormat="1" ht="12.75">
      <c r="B38" s="55"/>
      <c r="C38" s="53">
        <f>C45-1</f>
        <v>38432</v>
      </c>
      <c r="D38" s="11" t="s">
        <v>12</v>
      </c>
      <c r="E38" s="42"/>
      <c r="F38" s="96"/>
      <c r="G38" s="96"/>
      <c r="H38" s="166">
        <v>0.14583333333333334</v>
      </c>
      <c r="I38" s="167">
        <v>1</v>
      </c>
      <c r="J38" s="168" t="s">
        <v>66</v>
      </c>
      <c r="K38" s="46"/>
      <c r="L38" s="101"/>
      <c r="M38" s="161"/>
      <c r="N38" s="10"/>
      <c r="O38" s="103"/>
      <c r="P38" s="48">
        <f t="shared" si="5"/>
        <v>0.14583333333333334</v>
      </c>
      <c r="R38" s="23"/>
      <c r="S38" s="35"/>
      <c r="T38" s="35"/>
      <c r="U38" s="36"/>
      <c r="V38" s="37"/>
      <c r="W38" s="38"/>
      <c r="X38" s="38"/>
    </row>
    <row r="39" spans="3:24" s="4" customFormat="1" ht="12.75">
      <c r="C39" s="113" t="s">
        <v>77</v>
      </c>
      <c r="R39" s="29" t="s">
        <v>36</v>
      </c>
      <c r="S39" s="40" t="s">
        <v>37</v>
      </c>
      <c r="T39" s="40" t="s">
        <v>38</v>
      </c>
      <c r="U39" s="39"/>
      <c r="V39" s="39"/>
      <c r="W39" s="41"/>
      <c r="X39" s="41"/>
    </row>
    <row r="40" spans="7:24" s="4" customFormat="1" ht="12">
      <c r="G40" s="126"/>
      <c r="R40" s="113" t="s">
        <v>79</v>
      </c>
      <c r="S40" s="87"/>
      <c r="T40" s="87"/>
      <c r="V40" s="157" t="s">
        <v>40</v>
      </c>
      <c r="W40" s="88"/>
      <c r="X40" s="157" t="s">
        <v>39</v>
      </c>
    </row>
    <row r="41" spans="7:19" s="4" customFormat="1" ht="12">
      <c r="G41" s="126"/>
      <c r="R41" s="87"/>
      <c r="S41" s="87"/>
    </row>
    <row r="42" spans="7:19" s="4" customFormat="1" ht="12">
      <c r="G42" s="126"/>
      <c r="R42" s="87"/>
      <c r="S42" s="87"/>
    </row>
    <row r="43" spans="3:32" s="4" customFormat="1" ht="15.75">
      <c r="C43" s="5"/>
      <c r="E43" s="6"/>
      <c r="F43" s="7"/>
      <c r="G43" s="127"/>
      <c r="H43" s="6"/>
      <c r="I43" s="7"/>
      <c r="J43" s="7"/>
      <c r="K43" s="6"/>
      <c r="L43" s="7"/>
      <c r="M43" s="7"/>
      <c r="N43" s="102"/>
      <c r="O43" s="102"/>
      <c r="R43" s="54" t="s">
        <v>41</v>
      </c>
      <c r="S43" s="18"/>
      <c r="T43" s="18"/>
      <c r="U43" s="54" t="s">
        <v>23</v>
      </c>
      <c r="V43" s="47"/>
      <c r="W43" s="105"/>
      <c r="X43" s="19"/>
      <c r="Z43" s="56" t="s">
        <v>26</v>
      </c>
      <c r="AA43" s="69" t="s">
        <v>30</v>
      </c>
      <c r="AB43" s="70">
        <v>37712</v>
      </c>
      <c r="AC43" s="57"/>
      <c r="AD43" s="57"/>
      <c r="AE43" s="57"/>
      <c r="AF43" s="58"/>
    </row>
    <row r="44" spans="2:32" s="4" customFormat="1" ht="15.75">
      <c r="B44" s="21" t="s">
        <v>22</v>
      </c>
      <c r="C44" s="22" t="s">
        <v>0</v>
      </c>
      <c r="D44" s="21" t="s">
        <v>1</v>
      </c>
      <c r="E44" s="21" t="s">
        <v>5</v>
      </c>
      <c r="F44" s="21" t="s">
        <v>3</v>
      </c>
      <c r="G44" s="128" t="s">
        <v>4</v>
      </c>
      <c r="H44" s="21" t="s">
        <v>6</v>
      </c>
      <c r="I44" s="21" t="s">
        <v>3</v>
      </c>
      <c r="J44" s="21" t="s">
        <v>4</v>
      </c>
      <c r="K44" s="21" t="s">
        <v>2</v>
      </c>
      <c r="L44" s="21" t="s">
        <v>3</v>
      </c>
      <c r="M44" s="21" t="s">
        <v>4</v>
      </c>
      <c r="N44" s="21" t="s">
        <v>21</v>
      </c>
      <c r="O44" s="21" t="s">
        <v>4</v>
      </c>
      <c r="P44" s="49" t="s">
        <v>35</v>
      </c>
      <c r="R44" s="1"/>
      <c r="S44" s="20" t="s">
        <v>17</v>
      </c>
      <c r="T44" s="20" t="s">
        <v>18</v>
      </c>
      <c r="U44" s="1" t="s">
        <v>14</v>
      </c>
      <c r="V44" s="2" t="s">
        <v>15</v>
      </c>
      <c r="W44" s="3" t="s">
        <v>16</v>
      </c>
      <c r="X44" s="3" t="s">
        <v>21</v>
      </c>
      <c r="Z44" s="59"/>
      <c r="AA44" s="60" t="s">
        <v>27</v>
      </c>
      <c r="AB44" s="60" t="s">
        <v>56</v>
      </c>
      <c r="AC44" s="61"/>
      <c r="AD44" s="61"/>
      <c r="AE44" s="61"/>
      <c r="AF44" s="62"/>
    </row>
    <row r="45" spans="2:32" s="4" customFormat="1" ht="15">
      <c r="B45" s="51" t="s">
        <v>56</v>
      </c>
      <c r="C45" s="53">
        <f aca="true" t="shared" si="6" ref="C45:C50">C46-1</f>
        <v>38433</v>
      </c>
      <c r="D45" s="8" t="s">
        <v>7</v>
      </c>
      <c r="E45" s="42"/>
      <c r="F45" s="96"/>
      <c r="G45" s="124"/>
      <c r="H45" s="10"/>
      <c r="I45" s="97"/>
      <c r="J45" s="11"/>
      <c r="K45" s="42"/>
      <c r="L45" s="96"/>
      <c r="M45" s="43"/>
      <c r="N45" s="10"/>
      <c r="O45" s="103"/>
      <c r="P45" s="48">
        <f>E45+H45+K45+N45</f>
        <v>0</v>
      </c>
      <c r="R45" s="23" t="s">
        <v>14</v>
      </c>
      <c r="S45" s="24">
        <f>SUM(E45:E51)</f>
        <v>0.08333333333333333</v>
      </c>
      <c r="T45" s="25">
        <f>S45*Ausgleichsfaktoren!C$2</f>
        <v>0.25</v>
      </c>
      <c r="U45" s="26" t="s">
        <v>24</v>
      </c>
      <c r="V45" s="27" t="s">
        <v>24</v>
      </c>
      <c r="W45" s="28" t="s">
        <v>24</v>
      </c>
      <c r="X45" s="28"/>
      <c r="Z45" s="59"/>
      <c r="AA45" s="107" t="s">
        <v>51</v>
      </c>
      <c r="AB45" s="64"/>
      <c r="AC45" s="54" t="s">
        <v>29</v>
      </c>
      <c r="AD45" s="65"/>
      <c r="AE45" s="64" t="s">
        <v>28</v>
      </c>
      <c r="AF45" s="65"/>
    </row>
    <row r="46" spans="2:32" s="4" customFormat="1" ht="15">
      <c r="B46" s="12"/>
      <c r="C46" s="53">
        <f t="shared" si="6"/>
        <v>38434</v>
      </c>
      <c r="D46" s="13" t="s">
        <v>8</v>
      </c>
      <c r="E46" s="42"/>
      <c r="F46" s="96"/>
      <c r="G46" s="124"/>
      <c r="H46" s="14"/>
      <c r="I46" s="97"/>
      <c r="J46" s="11"/>
      <c r="K46" s="44">
        <v>0.03125</v>
      </c>
      <c r="L46" s="100">
        <v>1</v>
      </c>
      <c r="M46" s="43" t="s">
        <v>54</v>
      </c>
      <c r="N46" s="10"/>
      <c r="O46" s="104"/>
      <c r="P46" s="48">
        <f aca="true" t="shared" si="7" ref="P46:P51">E46+H46+K46+N46</f>
        <v>0.03125</v>
      </c>
      <c r="R46" s="29" t="s">
        <v>15</v>
      </c>
      <c r="S46" s="24">
        <f>SUM(H45:H51)</f>
        <v>0.10416666666666667</v>
      </c>
      <c r="T46" s="30">
        <f>S46*Ausgleichsfaktoren!C$3</f>
        <v>3.125</v>
      </c>
      <c r="U46" s="27" t="s">
        <v>25</v>
      </c>
      <c r="V46" s="27"/>
      <c r="W46" s="28" t="s">
        <v>25</v>
      </c>
      <c r="X46" s="28"/>
      <c r="Z46" s="59"/>
      <c r="AA46" s="73" t="s">
        <v>31</v>
      </c>
      <c r="AB46" s="71">
        <v>180</v>
      </c>
      <c r="AC46" s="73" t="s">
        <v>31</v>
      </c>
      <c r="AD46" s="71">
        <v>185</v>
      </c>
      <c r="AE46" s="73" t="s">
        <v>32</v>
      </c>
      <c r="AF46" s="72">
        <v>0.005324074074074075</v>
      </c>
    </row>
    <row r="47" spans="2:32" s="4" customFormat="1" ht="12.75">
      <c r="B47" s="52" t="s">
        <v>30</v>
      </c>
      <c r="C47" s="53">
        <f t="shared" si="6"/>
        <v>38435</v>
      </c>
      <c r="D47" s="13" t="s">
        <v>9</v>
      </c>
      <c r="E47" s="42">
        <v>0.041666666666666664</v>
      </c>
      <c r="F47" s="96">
        <v>1</v>
      </c>
      <c r="G47" s="125" t="s">
        <v>70</v>
      </c>
      <c r="H47" s="14"/>
      <c r="I47" s="97"/>
      <c r="J47" s="11"/>
      <c r="K47" s="44"/>
      <c r="L47" s="100"/>
      <c r="M47" s="45"/>
      <c r="N47" s="10"/>
      <c r="O47" s="104"/>
      <c r="P47" s="48">
        <f t="shared" si="7"/>
        <v>0.041666666666666664</v>
      </c>
      <c r="R47" s="23" t="s">
        <v>16</v>
      </c>
      <c r="S47" s="24">
        <f>SUM(K45:K51)</f>
        <v>0.10416666666666666</v>
      </c>
      <c r="T47" s="30">
        <f>S47*Ausgleichsfaktoren!C$4</f>
        <v>1.3541666666666665</v>
      </c>
      <c r="U47" s="26"/>
      <c r="V47" s="27"/>
      <c r="W47" s="28"/>
      <c r="X47" s="28"/>
      <c r="Z47" s="63" t="s">
        <v>45</v>
      </c>
      <c r="AA47" s="74">
        <f>AB46*Ausgleichsfaktoren!$C$37</f>
        <v>111.14999999999999</v>
      </c>
      <c r="AB47" s="74">
        <f>AB46*Ausgleichsfaktoren!$D$37</f>
        <v>140.21999999999997</v>
      </c>
      <c r="AC47" s="75">
        <f>AD46*Ausgleichsfaktoren!$G$37</f>
        <v>115.995</v>
      </c>
      <c r="AD47" s="67">
        <f>AD46*Ausgleichsfaktoren!$H$37</f>
        <v>149.3875</v>
      </c>
      <c r="AE47" s="66" t="s">
        <v>33</v>
      </c>
      <c r="AF47" s="68">
        <f>AF46*Ausgleichsfaktoren!$A$26/5</f>
        <v>0.0013425925925925927</v>
      </c>
    </row>
    <row r="48" spans="2:32" s="4" customFormat="1" ht="12.75">
      <c r="B48" s="50">
        <v>12</v>
      </c>
      <c r="C48" s="53">
        <f t="shared" si="6"/>
        <v>38436</v>
      </c>
      <c r="D48" s="13" t="s">
        <v>10</v>
      </c>
      <c r="E48" s="42"/>
      <c r="F48" s="96"/>
      <c r="G48" s="125"/>
      <c r="H48" s="10"/>
      <c r="I48" s="97"/>
      <c r="J48" s="11"/>
      <c r="K48" s="44"/>
      <c r="L48" s="100"/>
      <c r="M48" s="45"/>
      <c r="N48" s="10"/>
      <c r="O48" s="104"/>
      <c r="P48" s="48">
        <f>E48+H48+K48+N48</f>
        <v>0</v>
      </c>
      <c r="R48" s="23" t="s">
        <v>21</v>
      </c>
      <c r="S48" s="24">
        <f>SUM(N45:N51)</f>
        <v>0</v>
      </c>
      <c r="T48" s="30"/>
      <c r="U48" s="26"/>
      <c r="V48" s="27"/>
      <c r="W48" s="28"/>
      <c r="X48" s="28"/>
      <c r="Z48" s="77" t="s">
        <v>46</v>
      </c>
      <c r="AA48" s="74">
        <f>AB46*Ausgleichsfaktoren!$C$38</f>
        <v>141.93</v>
      </c>
      <c r="AB48" s="74">
        <f>AB46*Ausgleichsfaktoren!$D$38</f>
        <v>152.19</v>
      </c>
      <c r="AC48" s="75">
        <f>AD46*Ausgleichsfaktoren!$G$38</f>
        <v>151.14499999999998</v>
      </c>
      <c r="AD48" s="67">
        <f>AD46*Ausgleichsfaktoren!$H$38</f>
        <v>159.05375</v>
      </c>
      <c r="AE48" s="66" t="s">
        <v>33</v>
      </c>
      <c r="AF48" s="68">
        <f>AF46*Ausgleichsfaktoren!$A$27/5</f>
        <v>0.0012777777777777779</v>
      </c>
    </row>
    <row r="49" spans="2:32" s="4" customFormat="1" ht="12.75">
      <c r="B49" s="55"/>
      <c r="C49" s="53">
        <f t="shared" si="6"/>
        <v>38437</v>
      </c>
      <c r="D49" s="13" t="s">
        <v>11</v>
      </c>
      <c r="E49" s="42"/>
      <c r="F49" s="96"/>
      <c r="G49" s="125"/>
      <c r="H49" s="14"/>
      <c r="I49" s="99"/>
      <c r="J49" s="15"/>
      <c r="K49" s="42">
        <v>0.03125</v>
      </c>
      <c r="L49" s="100">
        <v>1</v>
      </c>
      <c r="M49" s="45" t="s">
        <v>54</v>
      </c>
      <c r="N49" s="10"/>
      <c r="O49" s="104"/>
      <c r="P49" s="48">
        <f>E49+H49+K49+N49</f>
        <v>0.03125</v>
      </c>
      <c r="R49" s="31"/>
      <c r="S49" s="32">
        <f>SUM(S45:S48)</f>
        <v>0.29166666666666663</v>
      </c>
      <c r="T49" s="33">
        <f>SUM(T45:T48)</f>
        <v>4.729166666666666</v>
      </c>
      <c r="U49" s="26"/>
      <c r="V49" s="27"/>
      <c r="W49" s="28"/>
      <c r="X49" s="28"/>
      <c r="Z49" s="76" t="s">
        <v>44</v>
      </c>
      <c r="AA49" s="74">
        <f>AB46*Ausgleichsfaktoren!$C$39</f>
        <v>153.9</v>
      </c>
      <c r="AB49" s="74">
        <f>AB46*Ausgleichsfaktoren!$D$39</f>
        <v>159.03</v>
      </c>
      <c r="AC49" s="75">
        <f>AD46*Ausgleichsfaktoren!$G$39</f>
        <v>159.93249999999998</v>
      </c>
      <c r="AD49" s="67">
        <f>AD46*Ausgleichsfaktoren!$H$39</f>
        <v>166.9625</v>
      </c>
      <c r="AE49" s="66" t="s">
        <v>33</v>
      </c>
      <c r="AF49" s="68">
        <f>AF46*Ausgleichsfaktoren!$A$28/5</f>
        <v>0.0012245370370370372</v>
      </c>
    </row>
    <row r="50" spans="2:32" s="4" customFormat="1" ht="12.75">
      <c r="B50" s="55"/>
      <c r="C50" s="53">
        <f t="shared" si="6"/>
        <v>38438</v>
      </c>
      <c r="D50" s="11" t="s">
        <v>13</v>
      </c>
      <c r="E50" s="114">
        <v>0.041666666666666664</v>
      </c>
      <c r="F50" s="115">
        <v>1</v>
      </c>
      <c r="G50" s="115" t="s">
        <v>70</v>
      </c>
      <c r="H50" s="10"/>
      <c r="I50" s="97"/>
      <c r="J50" s="11"/>
      <c r="K50" s="42">
        <v>0.041666666666666664</v>
      </c>
      <c r="L50" s="96">
        <v>2</v>
      </c>
      <c r="M50" s="43" t="s">
        <v>54</v>
      </c>
      <c r="N50" s="10"/>
      <c r="O50" s="104"/>
      <c r="P50" s="48">
        <f t="shared" si="7"/>
        <v>0.08333333333333333</v>
      </c>
      <c r="R50" s="31" t="s">
        <v>34</v>
      </c>
      <c r="S50" s="34">
        <v>7</v>
      </c>
      <c r="T50" s="34"/>
      <c r="U50" s="26"/>
      <c r="V50" s="27"/>
      <c r="W50" s="28"/>
      <c r="X50" s="28"/>
      <c r="Z50" s="63" t="s">
        <v>47</v>
      </c>
      <c r="AA50" s="74">
        <f>AB46*Ausgleichsfaktoren!$C$40</f>
        <v>160.73999999999998</v>
      </c>
      <c r="AB50" s="74">
        <f>AB46*Ausgleichsfaktoren!$D$40</f>
        <v>169.29</v>
      </c>
      <c r="AC50" s="75">
        <f>AD46*Ausgleichsfaktoren!$G$40</f>
        <v>168.72</v>
      </c>
      <c r="AD50" s="67">
        <f>AD46*Ausgleichsfaktoren!$H$40</f>
        <v>173.9925</v>
      </c>
      <c r="AE50" s="78" t="s">
        <v>33</v>
      </c>
      <c r="AF50" s="79">
        <f>AF46*Ausgleichsfaktoren!$A$29/5</f>
        <v>0.0011500000000000002</v>
      </c>
    </row>
    <row r="51" spans="2:32" s="4" customFormat="1" ht="12.75">
      <c r="B51" s="55"/>
      <c r="C51" s="53">
        <f>'BUILD 1'!C5-1</f>
        <v>38439</v>
      </c>
      <c r="D51" s="11" t="s">
        <v>12</v>
      </c>
      <c r="E51" s="42"/>
      <c r="F51" s="96"/>
      <c r="G51" s="96"/>
      <c r="H51" s="114">
        <v>0.10416666666666667</v>
      </c>
      <c r="I51" s="115">
        <v>1</v>
      </c>
      <c r="J51" s="116" t="s">
        <v>66</v>
      </c>
      <c r="K51" s="46"/>
      <c r="L51" s="101"/>
      <c r="M51" s="43"/>
      <c r="N51" s="10"/>
      <c r="O51" s="103"/>
      <c r="P51" s="48">
        <f t="shared" si="7"/>
        <v>0.10416666666666667</v>
      </c>
      <c r="R51" s="23"/>
      <c r="S51" s="35"/>
      <c r="T51" s="35"/>
      <c r="U51" s="36"/>
      <c r="V51" s="37"/>
      <c r="W51" s="38"/>
      <c r="X51" s="38"/>
      <c r="Z51" s="63" t="s">
        <v>49</v>
      </c>
      <c r="AA51" s="74">
        <f>AB46*Ausgleichsfaktoren!$C$41</f>
        <v>171</v>
      </c>
      <c r="AB51" s="74">
        <f>AB46*Ausgleichsfaktoren!$D$41</f>
        <v>174.42</v>
      </c>
      <c r="AC51" s="75">
        <f>AD46*Ausgleichsfaktoren!$G$41</f>
        <v>175.75</v>
      </c>
      <c r="AD51" s="67">
        <f>AD46*Ausgleichsfaktoren!$H$41</f>
        <v>179.265</v>
      </c>
      <c r="AE51" s="66" t="s">
        <v>33</v>
      </c>
      <c r="AF51" s="68">
        <f>AF46*Ausgleichsfaktoren!$A$30/5</f>
        <v>0.0010754629629629632</v>
      </c>
    </row>
    <row r="52" spans="3:32" s="4" customFormat="1" ht="12.75">
      <c r="C52" s="113" t="s">
        <v>77</v>
      </c>
      <c r="R52" s="29" t="s">
        <v>36</v>
      </c>
      <c r="S52" s="40" t="s">
        <v>37</v>
      </c>
      <c r="T52" s="40" t="s">
        <v>38</v>
      </c>
      <c r="U52" s="39"/>
      <c r="V52" s="39"/>
      <c r="W52" s="41"/>
      <c r="X52" s="41"/>
      <c r="Z52" s="63" t="s">
        <v>50</v>
      </c>
      <c r="AA52" s="74">
        <f>AB46*Ausgleichsfaktoren!$C$42</f>
        <v>174.42</v>
      </c>
      <c r="AB52" s="74">
        <f>AB46*Ausgleichsfaktoren!$D$42</f>
        <v>179.54999999999998</v>
      </c>
      <c r="AC52" s="75">
        <f>AD46*Ausgleichsfaktoren!$G$42</f>
        <v>179.265</v>
      </c>
      <c r="AD52" s="67">
        <f>AD46*Ausgleichsfaktoren!$H$42</f>
        <v>184.5375</v>
      </c>
      <c r="AE52" s="66" t="s">
        <v>33</v>
      </c>
      <c r="AF52" s="68">
        <f>AF46*Ausgleichsfaktoren!$A$31/5</f>
        <v>0.001011574074074074</v>
      </c>
    </row>
    <row r="53" spans="3:26" s="4" customFormat="1" ht="12">
      <c r="C53" s="86"/>
      <c r="R53" s="113" t="s">
        <v>79</v>
      </c>
      <c r="S53" s="87"/>
      <c r="T53" s="87"/>
      <c r="V53" s="157" t="s">
        <v>40</v>
      </c>
      <c r="W53" s="88"/>
      <c r="X53" s="157" t="s">
        <v>39</v>
      </c>
      <c r="Z53" s="113" t="s">
        <v>78</v>
      </c>
    </row>
    <row r="54" s="7" customFormat="1" ht="12"/>
    <row r="55" spans="18:19" s="80" customFormat="1" ht="12">
      <c r="R55" s="81"/>
      <c r="S55" s="81"/>
    </row>
    <row r="56" spans="18:19" s="80" customFormat="1" ht="12">
      <c r="R56" s="81"/>
      <c r="S56" s="81"/>
    </row>
    <row r="57" spans="1:32" s="80" customFormat="1" ht="15">
      <c r="A57" s="119" t="s">
        <v>53</v>
      </c>
      <c r="B57" s="120"/>
      <c r="C57" s="178" t="s">
        <v>76</v>
      </c>
      <c r="D57" s="179"/>
      <c r="E57" s="179"/>
      <c r="F57" s="179"/>
      <c r="G57" s="179"/>
      <c r="H57" s="179"/>
      <c r="I57" s="179"/>
      <c r="J57" s="179"/>
      <c r="K57" s="179"/>
      <c r="L57" s="179"/>
      <c r="M57" s="179"/>
      <c r="N57" s="120"/>
      <c r="O57" s="120"/>
      <c r="P57" s="120"/>
      <c r="Q57" s="120"/>
      <c r="R57" s="121"/>
      <c r="S57" s="121"/>
      <c r="T57" s="120"/>
      <c r="U57" s="120"/>
      <c r="V57" s="120"/>
      <c r="W57" s="120"/>
      <c r="X57" s="120"/>
      <c r="Y57" s="120"/>
      <c r="Z57" s="120"/>
      <c r="AA57" s="120"/>
      <c r="AB57" s="120"/>
      <c r="AC57" s="120"/>
      <c r="AD57" s="120"/>
      <c r="AE57" s="120"/>
      <c r="AF57" s="120"/>
    </row>
    <row r="58" ht="12"/>
    <row r="59" ht="12"/>
    <row r="60" ht="12"/>
    <row r="62" ht="12"/>
    <row r="64" ht="12"/>
    <row r="65" ht="12"/>
    <row r="66" ht="12"/>
    <row r="67" ht="12"/>
    <row r="68" ht="12"/>
    <row r="69" ht="12"/>
  </sheetData>
  <mergeCells count="1">
    <mergeCell ref="C57:M57"/>
  </mergeCells>
  <hyperlinks>
    <hyperlink ref="C57:M57" r:id="rId1" display="Legende unter http://www.triathlon-szene.de/index.php?option=com_content&amp;task=blogcategory&amp;id=19&amp;Itemid=52"/>
    <hyperlink ref="C12" r:id="rId2" display="» Quelle: www.triathlon-szene.de"/>
    <hyperlink ref="C26" r:id="rId3" display="» Quelle: www.triathlon-szene.de"/>
    <hyperlink ref="C39" r:id="rId4" display="» Quelle: www.triathlon-szene.de"/>
    <hyperlink ref="C52" r:id="rId5" display="» Quelle: www.triathlon-szene.de"/>
    <hyperlink ref="Z53" r:id="rId6" display="» So werden die Tests durchgeführt"/>
    <hyperlink ref="X13" r:id="rId7" display="» Forum"/>
    <hyperlink ref="V13" r:id="rId8" display="» Magazin"/>
    <hyperlink ref="X27" r:id="rId9" display="» Forum"/>
    <hyperlink ref="V27" r:id="rId10" display="» Magazin"/>
    <hyperlink ref="X40" r:id="rId11" display="» Forum"/>
    <hyperlink ref="V40" r:id="rId12" display="» Magazin"/>
    <hyperlink ref="X53" r:id="rId13" display="» Forum"/>
    <hyperlink ref="V53" r:id="rId14" display="» Magazin"/>
    <hyperlink ref="R13" r:id="rId15" display="Triathlon-Filmarchiv"/>
    <hyperlink ref="R27" r:id="rId16" display="Triathlon-Filmarchiv"/>
    <hyperlink ref="R40" r:id="rId17" display="Triathlon-Filmarchiv"/>
    <hyperlink ref="R53" r:id="rId18" display="Triathlon-Filmarchiv"/>
  </hyperlinks>
  <printOptions/>
  <pageMargins left="0.75" right="0.75" top="1" bottom="1" header="0.5" footer="0.5"/>
  <pageSetup orientation="portrait" paperSize="9"/>
  <drawing r:id="rId21"/>
  <legacyDrawing r:id="rId20"/>
</worksheet>
</file>

<file path=xl/worksheets/sheet4.xml><?xml version="1.0" encoding="utf-8"?>
<worksheet xmlns="http://schemas.openxmlformats.org/spreadsheetml/2006/main" xmlns:r="http://schemas.openxmlformats.org/officeDocument/2006/relationships">
  <dimension ref="A1:AF57"/>
  <sheetViews>
    <sheetView workbookViewId="0" topLeftCell="A1">
      <selection activeCell="F41" sqref="F41"/>
    </sheetView>
  </sheetViews>
  <sheetFormatPr defaultColWidth="11.00390625" defaultRowHeight="12"/>
  <cols>
    <col min="1" max="23" width="10.875" style="106" customWidth="1"/>
    <col min="24" max="24" width="13.00390625" style="106" bestFit="1" customWidth="1"/>
    <col min="25" max="16384" width="10.875" style="106" customWidth="1"/>
  </cols>
  <sheetData>
    <row r="1" spans="18:19" s="80" customFormat="1" ht="96" customHeight="1">
      <c r="R1" s="81"/>
      <c r="S1" s="81"/>
    </row>
    <row r="2" spans="3:19" s="82" customFormat="1" ht="12">
      <c r="C2" s="83"/>
      <c r="E2" s="84"/>
      <c r="H2" s="84"/>
      <c r="K2" s="84"/>
      <c r="R2" s="85"/>
      <c r="S2" s="85"/>
    </row>
    <row r="3" spans="3:24" s="4" customFormat="1" ht="15">
      <c r="C3" s="5"/>
      <c r="E3" s="6"/>
      <c r="F3" s="7"/>
      <c r="G3" s="7"/>
      <c r="H3" s="6"/>
      <c r="I3" s="7"/>
      <c r="J3" s="7"/>
      <c r="K3" s="6"/>
      <c r="L3" s="7"/>
      <c r="M3" s="7"/>
      <c r="N3" s="102"/>
      <c r="O3" s="102"/>
      <c r="R3" s="54" t="s">
        <v>41</v>
      </c>
      <c r="S3" s="18"/>
      <c r="T3" s="18"/>
      <c r="U3" s="54" t="s">
        <v>23</v>
      </c>
      <c r="V3" s="47"/>
      <c r="W3" s="105"/>
      <c r="X3" s="19"/>
    </row>
    <row r="4" spans="2:24" s="4" customFormat="1" ht="12.75">
      <c r="B4" s="21" t="s">
        <v>22</v>
      </c>
      <c r="C4" s="22" t="s">
        <v>0</v>
      </c>
      <c r="D4" s="21" t="s">
        <v>1</v>
      </c>
      <c r="E4" s="21" t="s">
        <v>5</v>
      </c>
      <c r="F4" s="21" t="s">
        <v>3</v>
      </c>
      <c r="G4" s="21" t="s">
        <v>4</v>
      </c>
      <c r="H4" s="21" t="s">
        <v>6</v>
      </c>
      <c r="I4" s="21" t="s">
        <v>3</v>
      </c>
      <c r="J4" s="21" t="s">
        <v>4</v>
      </c>
      <c r="K4" s="21" t="s">
        <v>2</v>
      </c>
      <c r="L4" s="21" t="s">
        <v>3</v>
      </c>
      <c r="M4" s="21" t="s">
        <v>4</v>
      </c>
      <c r="N4" s="21" t="s">
        <v>21</v>
      </c>
      <c r="O4" s="21" t="s">
        <v>4</v>
      </c>
      <c r="P4" s="49" t="s">
        <v>35</v>
      </c>
      <c r="R4" s="1"/>
      <c r="S4" s="20" t="s">
        <v>17</v>
      </c>
      <c r="T4" s="20" t="s">
        <v>18</v>
      </c>
      <c r="U4" s="1" t="s">
        <v>14</v>
      </c>
      <c r="V4" s="2" t="s">
        <v>15</v>
      </c>
      <c r="W4" s="3" t="s">
        <v>16</v>
      </c>
      <c r="X4" s="3" t="s">
        <v>21</v>
      </c>
    </row>
    <row r="5" spans="2:24" s="4" customFormat="1" ht="12.75">
      <c r="B5" s="51" t="s">
        <v>59</v>
      </c>
      <c r="C5" s="53">
        <f aca="true" t="shared" si="0" ref="C5:C10">C6-1</f>
        <v>38440</v>
      </c>
      <c r="D5" s="8" t="s">
        <v>7</v>
      </c>
      <c r="E5" s="42">
        <v>0.041666666666666664</v>
      </c>
      <c r="F5" s="96">
        <v>1</v>
      </c>
      <c r="G5" s="125" t="s">
        <v>70</v>
      </c>
      <c r="H5" s="10"/>
      <c r="I5" s="97"/>
      <c r="J5" s="11"/>
      <c r="K5" s="42"/>
      <c r="L5" s="96"/>
      <c r="M5" s="43"/>
      <c r="N5" s="10"/>
      <c r="O5" s="103"/>
      <c r="P5" s="48">
        <f>E5+H5+K5+N5</f>
        <v>0.041666666666666664</v>
      </c>
      <c r="R5" s="23" t="s">
        <v>14</v>
      </c>
      <c r="S5" s="24">
        <f>SUM(E5:E11)</f>
        <v>0.14583333333333331</v>
      </c>
      <c r="T5" s="25">
        <f>S5*Ausgleichsfaktoren!C$2</f>
        <v>0.43749999999999994</v>
      </c>
      <c r="U5" s="108" t="s">
        <v>63</v>
      </c>
      <c r="V5" s="109" t="s">
        <v>63</v>
      </c>
      <c r="W5" s="110" t="s">
        <v>24</v>
      </c>
      <c r="X5" s="28"/>
    </row>
    <row r="6" spans="2:24" s="4" customFormat="1" ht="12.75">
      <c r="B6" s="12"/>
      <c r="C6" s="53">
        <f>C7-1</f>
        <v>38441</v>
      </c>
      <c r="D6" s="13" t="s">
        <v>8</v>
      </c>
      <c r="E6" s="114">
        <v>0.0625</v>
      </c>
      <c r="F6" s="115">
        <v>1</v>
      </c>
      <c r="G6" s="115" t="s">
        <v>70</v>
      </c>
      <c r="H6" s="10">
        <v>0.052083333333333336</v>
      </c>
      <c r="I6" s="97" t="s">
        <v>55</v>
      </c>
      <c r="J6" s="11"/>
      <c r="K6" s="42"/>
      <c r="L6" s="96"/>
      <c r="M6" s="43"/>
      <c r="N6" s="10"/>
      <c r="O6" s="104"/>
      <c r="P6" s="48">
        <f aca="true" t="shared" si="1" ref="P6:P11">E6+H6+K6+N6</f>
        <v>0.11458333333333334</v>
      </c>
      <c r="R6" s="29" t="s">
        <v>15</v>
      </c>
      <c r="S6" s="24">
        <f>SUM(H5:H11)</f>
        <v>0.28125</v>
      </c>
      <c r="T6" s="30">
        <f>S6*Ausgleichsfaktoren!C$3</f>
        <v>8.4375</v>
      </c>
      <c r="U6" s="27" t="s">
        <v>24</v>
      </c>
      <c r="V6" s="27" t="s">
        <v>24</v>
      </c>
      <c r="W6" s="27" t="s">
        <v>63</v>
      </c>
      <c r="X6" s="28"/>
    </row>
    <row r="7" spans="2:24" s="4" customFormat="1" ht="12.75">
      <c r="B7" s="52" t="s">
        <v>30</v>
      </c>
      <c r="C7" s="53">
        <f t="shared" si="0"/>
        <v>38442</v>
      </c>
      <c r="D7" s="13" t="s">
        <v>9</v>
      </c>
      <c r="E7" s="42"/>
      <c r="F7" s="96"/>
      <c r="G7" s="125"/>
      <c r="H7" s="16"/>
      <c r="I7" s="123"/>
      <c r="J7" s="17"/>
      <c r="K7" s="44">
        <v>0.041666666666666664</v>
      </c>
      <c r="L7" s="100" t="s">
        <v>71</v>
      </c>
      <c r="M7" s="45" t="s">
        <v>83</v>
      </c>
      <c r="N7" s="122"/>
      <c r="O7" s="104"/>
      <c r="P7" s="48">
        <f t="shared" si="1"/>
        <v>0.041666666666666664</v>
      </c>
      <c r="R7" s="23" t="s">
        <v>16</v>
      </c>
      <c r="S7" s="24">
        <f>SUM(K5:K11)</f>
        <v>0.17708333333333334</v>
      </c>
      <c r="T7" s="30">
        <f>S7*Ausgleichsfaktoren!C$4</f>
        <v>2.3020833333333335</v>
      </c>
      <c r="U7" s="27" t="s">
        <v>25</v>
      </c>
      <c r="V7" s="111" t="s">
        <v>21</v>
      </c>
      <c r="W7" s="111" t="s">
        <v>21</v>
      </c>
      <c r="X7" s="28"/>
    </row>
    <row r="8" spans="2:24" s="4" customFormat="1" ht="12.75">
      <c r="B8" s="50">
        <v>11</v>
      </c>
      <c r="C8" s="53">
        <f t="shared" si="0"/>
        <v>38443</v>
      </c>
      <c r="D8" s="13" t="s">
        <v>10</v>
      </c>
      <c r="E8" s="42"/>
      <c r="F8" s="96"/>
      <c r="G8" s="125"/>
      <c r="H8" s="16"/>
      <c r="I8" s="123"/>
      <c r="J8" s="17"/>
      <c r="K8" s="114">
        <v>0.07291666666666667</v>
      </c>
      <c r="L8" s="115">
        <v>1</v>
      </c>
      <c r="M8" s="116" t="s">
        <v>54</v>
      </c>
      <c r="N8" s="10"/>
      <c r="O8" s="104"/>
      <c r="P8" s="48">
        <f>E8+H8+K8+N8</f>
        <v>0.07291666666666667</v>
      </c>
      <c r="R8" s="23" t="s">
        <v>21</v>
      </c>
      <c r="S8" s="24">
        <f>SUM(N5:N11)</f>
        <v>0</v>
      </c>
      <c r="T8" s="30"/>
      <c r="U8" s="26"/>
      <c r="V8" s="27"/>
      <c r="W8" s="28"/>
      <c r="X8" s="28"/>
    </row>
    <row r="9" spans="2:24" s="4" customFormat="1" ht="13.5" thickBot="1">
      <c r="B9" s="55"/>
      <c r="C9" s="53">
        <f t="shared" si="0"/>
        <v>38444</v>
      </c>
      <c r="D9" s="13" t="s">
        <v>11</v>
      </c>
      <c r="E9" s="42">
        <v>0.041666666666666664</v>
      </c>
      <c r="F9" s="96">
        <v>1</v>
      </c>
      <c r="G9" s="125" t="s">
        <v>70</v>
      </c>
      <c r="H9" s="14"/>
      <c r="I9" s="99"/>
      <c r="J9" s="15"/>
      <c r="K9" s="42"/>
      <c r="L9" s="96"/>
      <c r="M9" s="43"/>
      <c r="N9" s="10"/>
      <c r="O9" s="104"/>
      <c r="P9" s="48">
        <f>E9+H9+K9+N9</f>
        <v>0.041666666666666664</v>
      </c>
      <c r="R9" s="31"/>
      <c r="S9" s="32">
        <f>SUM(S5:S8)</f>
        <v>0.6041666666666666</v>
      </c>
      <c r="T9" s="33">
        <f>SUM(T5:T8)</f>
        <v>11.177083333333334</v>
      </c>
      <c r="U9" s="26"/>
      <c r="V9" s="27"/>
      <c r="W9" s="28"/>
      <c r="X9" s="28"/>
    </row>
    <row r="10" spans="2:24" s="4" customFormat="1" ht="14.25" thickBot="1" thickTop="1">
      <c r="B10" s="55"/>
      <c r="C10" s="53">
        <f t="shared" si="0"/>
        <v>38445</v>
      </c>
      <c r="D10" s="11" t="s">
        <v>13</v>
      </c>
      <c r="E10" s="42"/>
      <c r="F10" s="96"/>
      <c r="G10" s="125"/>
      <c r="H10" s="158">
        <v>0.10416666666666667</v>
      </c>
      <c r="I10" s="159" t="s">
        <v>55</v>
      </c>
      <c r="J10" s="163" t="s">
        <v>72</v>
      </c>
      <c r="K10" s="162">
        <v>0.041666666666666664</v>
      </c>
      <c r="L10" s="159" t="s">
        <v>80</v>
      </c>
      <c r="M10" s="160" t="s">
        <v>72</v>
      </c>
      <c r="N10" s="10"/>
      <c r="O10" s="104"/>
      <c r="P10" s="48">
        <f t="shared" si="1"/>
        <v>0.14583333333333334</v>
      </c>
      <c r="R10" s="31" t="s">
        <v>34</v>
      </c>
      <c r="S10" s="34">
        <v>14.5</v>
      </c>
      <c r="T10" s="34"/>
      <c r="U10" s="26"/>
      <c r="V10" s="27"/>
      <c r="W10" s="28"/>
      <c r="X10" s="28"/>
    </row>
    <row r="11" spans="2:24" s="4" customFormat="1" ht="13.5" thickTop="1">
      <c r="B11" s="55"/>
      <c r="C11" s="53">
        <f>C19-1</f>
        <v>38446</v>
      </c>
      <c r="D11" s="11" t="s">
        <v>12</v>
      </c>
      <c r="E11" s="42"/>
      <c r="F11" s="96"/>
      <c r="G11" s="96"/>
      <c r="H11" s="10">
        <v>0.125</v>
      </c>
      <c r="I11" s="97">
        <v>1</v>
      </c>
      <c r="J11" s="11" t="s">
        <v>69</v>
      </c>
      <c r="K11" s="175">
        <v>0.020833333333333332</v>
      </c>
      <c r="L11" s="176">
        <v>1</v>
      </c>
      <c r="M11" s="177" t="s">
        <v>69</v>
      </c>
      <c r="N11" s="10"/>
      <c r="O11" s="103"/>
      <c r="P11" s="48">
        <f t="shared" si="1"/>
        <v>0.14583333333333334</v>
      </c>
      <c r="R11" s="23"/>
      <c r="S11" s="35"/>
      <c r="T11" s="35"/>
      <c r="U11" s="36"/>
      <c r="V11" s="37"/>
      <c r="W11" s="38"/>
      <c r="X11" s="38"/>
    </row>
    <row r="12" spans="3:24" s="4" customFormat="1" ht="12.75">
      <c r="C12" s="113" t="s">
        <v>77</v>
      </c>
      <c r="R12" s="29" t="s">
        <v>36</v>
      </c>
      <c r="S12" s="40" t="s">
        <v>37</v>
      </c>
      <c r="T12" s="40" t="s">
        <v>38</v>
      </c>
      <c r="U12" s="39"/>
      <c r="V12" s="39"/>
      <c r="W12" s="41"/>
      <c r="X12" s="41"/>
    </row>
    <row r="13" spans="3:24" s="4" customFormat="1" ht="12">
      <c r="C13" s="86"/>
      <c r="R13" s="113" t="s">
        <v>79</v>
      </c>
      <c r="S13" s="87"/>
      <c r="T13" s="87"/>
      <c r="V13" s="157" t="s">
        <v>40</v>
      </c>
      <c r="W13" s="88"/>
      <c r="X13" s="157" t="s">
        <v>39</v>
      </c>
    </row>
    <row r="14" spans="3:24" s="4" customFormat="1" ht="12">
      <c r="C14" s="5"/>
      <c r="E14" s="89"/>
      <c r="H14" s="89"/>
      <c r="K14" s="89"/>
      <c r="R14" s="86"/>
      <c r="S14" s="87"/>
      <c r="T14" s="87"/>
      <c r="V14" s="88"/>
      <c r="W14" s="88"/>
      <c r="X14" s="88"/>
    </row>
    <row r="15" spans="18:19" s="4" customFormat="1" ht="12">
      <c r="R15" s="87"/>
      <c r="S15" s="87"/>
    </row>
    <row r="16" spans="3:19" s="4" customFormat="1" ht="12">
      <c r="C16" s="5"/>
      <c r="E16" s="89"/>
      <c r="H16" s="89"/>
      <c r="K16" s="89"/>
      <c r="R16" s="87"/>
      <c r="S16" s="87"/>
    </row>
    <row r="17" spans="3:24" s="4" customFormat="1" ht="15">
      <c r="C17" s="5"/>
      <c r="E17" s="6"/>
      <c r="F17" s="7"/>
      <c r="G17" s="7"/>
      <c r="H17" s="6"/>
      <c r="I17" s="7"/>
      <c r="J17" s="7"/>
      <c r="K17" s="6"/>
      <c r="L17" s="7"/>
      <c r="M17" s="7"/>
      <c r="N17" s="102"/>
      <c r="O17" s="102"/>
      <c r="R17" s="54" t="s">
        <v>41</v>
      </c>
      <c r="S17" s="18"/>
      <c r="T17" s="18"/>
      <c r="U17" s="54" t="s">
        <v>23</v>
      </c>
      <c r="V17" s="47"/>
      <c r="W17" s="105"/>
      <c r="X17" s="19"/>
    </row>
    <row r="18" spans="2:24" s="4" customFormat="1" ht="12.75">
      <c r="B18" s="21" t="s">
        <v>22</v>
      </c>
      <c r="C18" s="22" t="s">
        <v>0</v>
      </c>
      <c r="D18" s="21" t="s">
        <v>1</v>
      </c>
      <c r="E18" s="21" t="s">
        <v>5</v>
      </c>
      <c r="F18" s="21" t="s">
        <v>3</v>
      </c>
      <c r="G18" s="21" t="s">
        <v>4</v>
      </c>
      <c r="H18" s="21" t="s">
        <v>6</v>
      </c>
      <c r="I18" s="21" t="s">
        <v>3</v>
      </c>
      <c r="J18" s="21" t="s">
        <v>4</v>
      </c>
      <c r="K18" s="21" t="s">
        <v>2</v>
      </c>
      <c r="L18" s="21" t="s">
        <v>3</v>
      </c>
      <c r="M18" s="21" t="s">
        <v>4</v>
      </c>
      <c r="N18" s="21" t="s">
        <v>21</v>
      </c>
      <c r="O18" s="21" t="s">
        <v>4</v>
      </c>
      <c r="P18" s="49" t="s">
        <v>35</v>
      </c>
      <c r="R18" s="1"/>
      <c r="S18" s="20" t="s">
        <v>17</v>
      </c>
      <c r="T18" s="20" t="s">
        <v>18</v>
      </c>
      <c r="U18" s="1" t="s">
        <v>14</v>
      </c>
      <c r="V18" s="2" t="s">
        <v>15</v>
      </c>
      <c r="W18" s="3" t="s">
        <v>16</v>
      </c>
      <c r="X18" s="3" t="s">
        <v>21</v>
      </c>
    </row>
    <row r="19" spans="2:24" s="4" customFormat="1" ht="12.75">
      <c r="B19" s="51" t="s">
        <v>59</v>
      </c>
      <c r="C19" s="9">
        <f aca="true" t="shared" si="2" ref="C19:C24">C20-1</f>
        <v>38447</v>
      </c>
      <c r="D19" s="8" t="s">
        <v>7</v>
      </c>
      <c r="E19" s="42">
        <v>0.041666666666666664</v>
      </c>
      <c r="F19" s="96">
        <v>1</v>
      </c>
      <c r="G19" s="125" t="s">
        <v>70</v>
      </c>
      <c r="H19" s="10"/>
      <c r="I19" s="97"/>
      <c r="J19" s="11"/>
      <c r="K19" s="42"/>
      <c r="L19" s="96"/>
      <c r="M19" s="43"/>
      <c r="N19" s="10"/>
      <c r="O19" s="103"/>
      <c r="P19" s="48">
        <f>E19+H19+K19+N19</f>
        <v>0.041666666666666664</v>
      </c>
      <c r="R19" s="23" t="s">
        <v>14</v>
      </c>
      <c r="S19" s="24">
        <f>SUM(E19:E25)</f>
        <v>0.14583333333333331</v>
      </c>
      <c r="T19" s="25">
        <f>S19*Ausgleichsfaktoren!C$2</f>
        <v>0.43749999999999994</v>
      </c>
      <c r="U19" s="108" t="s">
        <v>63</v>
      </c>
      <c r="V19" s="109" t="s">
        <v>63</v>
      </c>
      <c r="W19" s="110" t="s">
        <v>24</v>
      </c>
      <c r="X19" s="28"/>
    </row>
    <row r="20" spans="2:24" s="4" customFormat="1" ht="12.75">
      <c r="B20" s="12"/>
      <c r="C20" s="9">
        <f t="shared" si="2"/>
        <v>38448</v>
      </c>
      <c r="D20" s="13" t="s">
        <v>8</v>
      </c>
      <c r="E20" s="114">
        <v>0.0625</v>
      </c>
      <c r="F20" s="115">
        <v>1</v>
      </c>
      <c r="G20" s="115" t="s">
        <v>70</v>
      </c>
      <c r="H20" s="10">
        <v>0.052083333333333336</v>
      </c>
      <c r="I20" s="97" t="s">
        <v>55</v>
      </c>
      <c r="J20" s="11"/>
      <c r="K20" s="42"/>
      <c r="L20" s="96"/>
      <c r="M20" s="43"/>
      <c r="N20" s="10"/>
      <c r="O20" s="104"/>
      <c r="P20" s="48">
        <f aca="true" t="shared" si="3" ref="P20:P25">E20+H20+K20+N20</f>
        <v>0.11458333333333334</v>
      </c>
      <c r="R20" s="29" t="s">
        <v>15</v>
      </c>
      <c r="S20" s="24">
        <f>SUM(H19:H25)</f>
        <v>0.28125</v>
      </c>
      <c r="T20" s="30">
        <f>S20*Ausgleichsfaktoren!C$3</f>
        <v>8.4375</v>
      </c>
      <c r="U20" s="27" t="s">
        <v>24</v>
      </c>
      <c r="V20" s="27" t="s">
        <v>24</v>
      </c>
      <c r="W20" s="27" t="s">
        <v>63</v>
      </c>
      <c r="X20" s="28"/>
    </row>
    <row r="21" spans="2:24" s="4" customFormat="1" ht="12.75">
      <c r="B21" s="52" t="s">
        <v>30</v>
      </c>
      <c r="C21" s="9">
        <f t="shared" si="2"/>
        <v>38449</v>
      </c>
      <c r="D21" s="13" t="s">
        <v>9</v>
      </c>
      <c r="E21" s="42"/>
      <c r="F21" s="96"/>
      <c r="G21" s="125"/>
      <c r="H21" s="16"/>
      <c r="I21" s="123"/>
      <c r="J21" s="17"/>
      <c r="K21" s="44">
        <v>0.041666666666666664</v>
      </c>
      <c r="L21" s="100" t="s">
        <v>71</v>
      </c>
      <c r="M21" s="45" t="s">
        <v>83</v>
      </c>
      <c r="N21" s="122"/>
      <c r="O21" s="104"/>
      <c r="P21" s="48">
        <f t="shared" si="3"/>
        <v>0.041666666666666664</v>
      </c>
      <c r="R21" s="23" t="s">
        <v>16</v>
      </c>
      <c r="S21" s="24">
        <f>SUM(K19:K25)</f>
        <v>0.17708333333333334</v>
      </c>
      <c r="T21" s="30">
        <f>S21*Ausgleichsfaktoren!C$4</f>
        <v>2.3020833333333335</v>
      </c>
      <c r="U21" s="27" t="s">
        <v>25</v>
      </c>
      <c r="V21" s="111" t="s">
        <v>21</v>
      </c>
      <c r="W21" s="111" t="s">
        <v>21</v>
      </c>
      <c r="X21" s="28"/>
    </row>
    <row r="22" spans="2:24" s="4" customFormat="1" ht="12.75">
      <c r="B22" s="50">
        <v>10</v>
      </c>
      <c r="C22" s="9">
        <f t="shared" si="2"/>
        <v>38450</v>
      </c>
      <c r="D22" s="13" t="s">
        <v>10</v>
      </c>
      <c r="E22" s="42"/>
      <c r="F22" s="96"/>
      <c r="G22" s="125"/>
      <c r="H22" s="16"/>
      <c r="I22" s="123"/>
      <c r="J22" s="17"/>
      <c r="K22" s="114">
        <v>0.07291666666666667</v>
      </c>
      <c r="L22" s="115">
        <v>1</v>
      </c>
      <c r="M22" s="116" t="s">
        <v>54</v>
      </c>
      <c r="N22" s="10"/>
      <c r="O22" s="104"/>
      <c r="P22" s="48">
        <f>E22+H22+K22+N22</f>
        <v>0.07291666666666667</v>
      </c>
      <c r="R22" s="23" t="s">
        <v>21</v>
      </c>
      <c r="S22" s="24">
        <f>SUM(N19:N25)</f>
        <v>0</v>
      </c>
      <c r="T22" s="30"/>
      <c r="U22" s="26"/>
      <c r="V22" s="27"/>
      <c r="W22" s="28"/>
      <c r="X22" s="28"/>
    </row>
    <row r="23" spans="2:24" s="4" customFormat="1" ht="13.5" thickBot="1">
      <c r="B23" s="55"/>
      <c r="C23" s="9">
        <f t="shared" si="2"/>
        <v>38451</v>
      </c>
      <c r="D23" s="13" t="s">
        <v>11</v>
      </c>
      <c r="E23" s="42">
        <v>0.041666666666666664</v>
      </c>
      <c r="F23" s="96">
        <v>1</v>
      </c>
      <c r="G23" s="125" t="s">
        <v>70</v>
      </c>
      <c r="H23" s="14"/>
      <c r="I23" s="99"/>
      <c r="J23" s="15"/>
      <c r="K23" s="42"/>
      <c r="L23" s="96"/>
      <c r="M23" s="43"/>
      <c r="N23" s="10"/>
      <c r="O23" s="104"/>
      <c r="P23" s="48">
        <f>E23+H23+K23+N23</f>
        <v>0.041666666666666664</v>
      </c>
      <c r="R23" s="31"/>
      <c r="S23" s="32">
        <f>SUM(S19:S22)</f>
        <v>0.6041666666666666</v>
      </c>
      <c r="T23" s="33">
        <f>SUM(T19:T22)</f>
        <v>11.177083333333334</v>
      </c>
      <c r="U23" s="26"/>
      <c r="V23" s="27"/>
      <c r="W23" s="28"/>
      <c r="X23" s="28"/>
    </row>
    <row r="24" spans="2:24" s="4" customFormat="1" ht="14.25" thickBot="1" thickTop="1">
      <c r="B24" s="55"/>
      <c r="C24" s="9">
        <f t="shared" si="2"/>
        <v>38452</v>
      </c>
      <c r="D24" s="11" t="s">
        <v>13</v>
      </c>
      <c r="E24" s="42"/>
      <c r="F24" s="96"/>
      <c r="G24" s="125"/>
      <c r="H24" s="158">
        <v>0.10416666666666667</v>
      </c>
      <c r="I24" s="159" t="s">
        <v>55</v>
      </c>
      <c r="J24" s="163" t="s">
        <v>72</v>
      </c>
      <c r="K24" s="162">
        <v>0.041666666666666664</v>
      </c>
      <c r="L24" s="159" t="s">
        <v>80</v>
      </c>
      <c r="M24" s="160" t="s">
        <v>72</v>
      </c>
      <c r="N24" s="10"/>
      <c r="O24" s="104"/>
      <c r="P24" s="48">
        <f t="shared" si="3"/>
        <v>0.14583333333333334</v>
      </c>
      <c r="R24" s="31" t="s">
        <v>34</v>
      </c>
      <c r="S24" s="34">
        <v>14.5</v>
      </c>
      <c r="T24" s="34"/>
      <c r="U24" s="26"/>
      <c r="V24" s="27"/>
      <c r="W24" s="28"/>
      <c r="X24" s="28"/>
    </row>
    <row r="25" spans="2:24" s="4" customFormat="1" ht="13.5" thickTop="1">
      <c r="B25" s="55"/>
      <c r="C25" s="9">
        <f>C32-1</f>
        <v>38453</v>
      </c>
      <c r="D25" s="11" t="s">
        <v>12</v>
      </c>
      <c r="E25" s="42"/>
      <c r="F25" s="96"/>
      <c r="G25" s="96"/>
      <c r="H25" s="10">
        <v>0.125</v>
      </c>
      <c r="I25" s="97">
        <v>1</v>
      </c>
      <c r="J25" s="11" t="s">
        <v>69</v>
      </c>
      <c r="K25" s="175">
        <v>0.020833333333333332</v>
      </c>
      <c r="L25" s="176">
        <v>1</v>
      </c>
      <c r="M25" s="177" t="s">
        <v>69</v>
      </c>
      <c r="N25" s="10"/>
      <c r="O25" s="103"/>
      <c r="P25" s="48">
        <f t="shared" si="3"/>
        <v>0.14583333333333334</v>
      </c>
      <c r="R25" s="23"/>
      <c r="S25" s="35"/>
      <c r="T25" s="35"/>
      <c r="U25" s="36"/>
      <c r="V25" s="37"/>
      <c r="W25" s="38"/>
      <c r="X25" s="38"/>
    </row>
    <row r="26" spans="3:24" s="4" customFormat="1" ht="12.75">
      <c r="C26" s="113" t="s">
        <v>77</v>
      </c>
      <c r="R26" s="29" t="s">
        <v>36</v>
      </c>
      <c r="S26" s="40" t="s">
        <v>37</v>
      </c>
      <c r="T26" s="40" t="s">
        <v>38</v>
      </c>
      <c r="U26" s="39"/>
      <c r="V26" s="39"/>
      <c r="W26" s="41"/>
      <c r="X26" s="41"/>
    </row>
    <row r="27" spans="3:24" s="4" customFormat="1" ht="12">
      <c r="C27" s="5"/>
      <c r="E27" s="89"/>
      <c r="H27" s="89"/>
      <c r="K27" s="89"/>
      <c r="R27" s="113" t="s">
        <v>79</v>
      </c>
      <c r="S27" s="87"/>
      <c r="T27" s="87"/>
      <c r="V27" s="157" t="s">
        <v>40</v>
      </c>
      <c r="W27" s="88"/>
      <c r="X27" s="157" t="s">
        <v>39</v>
      </c>
    </row>
    <row r="28" spans="3:19" s="4" customFormat="1" ht="12">
      <c r="C28" s="5"/>
      <c r="E28" s="89"/>
      <c r="H28" s="89"/>
      <c r="K28" s="89"/>
      <c r="R28" s="87"/>
      <c r="S28" s="87"/>
    </row>
    <row r="29" spans="18:19" s="4" customFormat="1" ht="12">
      <c r="R29" s="87"/>
      <c r="S29" s="87"/>
    </row>
    <row r="30" spans="3:24" s="4" customFormat="1" ht="15">
      <c r="C30" s="5"/>
      <c r="E30" s="6"/>
      <c r="F30" s="7"/>
      <c r="G30" s="7"/>
      <c r="H30" s="6"/>
      <c r="I30" s="7"/>
      <c r="J30" s="7"/>
      <c r="K30" s="6"/>
      <c r="L30" s="7"/>
      <c r="M30" s="7"/>
      <c r="N30" s="102"/>
      <c r="O30" s="102"/>
      <c r="R30" s="54" t="s">
        <v>41</v>
      </c>
      <c r="S30" s="18"/>
      <c r="T30" s="18"/>
      <c r="U30" s="54" t="s">
        <v>23</v>
      </c>
      <c r="V30" s="47"/>
      <c r="W30" s="105"/>
      <c r="X30" s="19"/>
    </row>
    <row r="31" spans="2:24" s="4" customFormat="1" ht="12.75">
      <c r="B31" s="21" t="s">
        <v>22</v>
      </c>
      <c r="C31" s="22" t="s">
        <v>0</v>
      </c>
      <c r="D31" s="21" t="s">
        <v>1</v>
      </c>
      <c r="E31" s="21" t="s">
        <v>5</v>
      </c>
      <c r="F31" s="21" t="s">
        <v>3</v>
      </c>
      <c r="G31" s="21" t="s">
        <v>4</v>
      </c>
      <c r="H31" s="21" t="s">
        <v>6</v>
      </c>
      <c r="I31" s="21" t="s">
        <v>3</v>
      </c>
      <c r="J31" s="21" t="s">
        <v>4</v>
      </c>
      <c r="K31" s="21" t="s">
        <v>2</v>
      </c>
      <c r="L31" s="21" t="s">
        <v>3</v>
      </c>
      <c r="M31" s="21" t="s">
        <v>4</v>
      </c>
      <c r="N31" s="21" t="s">
        <v>21</v>
      </c>
      <c r="O31" s="21" t="s">
        <v>4</v>
      </c>
      <c r="P31" s="49" t="s">
        <v>35</v>
      </c>
      <c r="R31" s="1"/>
      <c r="S31" s="20" t="s">
        <v>17</v>
      </c>
      <c r="T31" s="20" t="s">
        <v>18</v>
      </c>
      <c r="U31" s="1" t="s">
        <v>14</v>
      </c>
      <c r="V31" s="2" t="s">
        <v>15</v>
      </c>
      <c r="W31" s="3" t="s">
        <v>16</v>
      </c>
      <c r="X31" s="3" t="s">
        <v>21</v>
      </c>
    </row>
    <row r="32" spans="2:24" s="4" customFormat="1" ht="12.75">
      <c r="B32" s="51" t="s">
        <v>59</v>
      </c>
      <c r="C32" s="53">
        <f aca="true" t="shared" si="4" ref="C32:C37">C33-1</f>
        <v>38454</v>
      </c>
      <c r="D32" s="8" t="s">
        <v>7</v>
      </c>
      <c r="E32" s="42">
        <v>0.041666666666666664</v>
      </c>
      <c r="F32" s="96">
        <v>1</v>
      </c>
      <c r="G32" s="125" t="s">
        <v>70</v>
      </c>
      <c r="H32" s="10"/>
      <c r="I32" s="97"/>
      <c r="J32" s="11"/>
      <c r="K32" s="42"/>
      <c r="L32" s="96"/>
      <c r="M32" s="43"/>
      <c r="N32" s="10"/>
      <c r="O32" s="103"/>
      <c r="P32" s="48">
        <f>E32+H32+K32+N32</f>
        <v>0.041666666666666664</v>
      </c>
      <c r="R32" s="23" t="s">
        <v>14</v>
      </c>
      <c r="S32" s="24">
        <f>SUM(E32:E38)</f>
        <v>0.14583333333333331</v>
      </c>
      <c r="T32" s="25">
        <f>S32*Ausgleichsfaktoren!C$2</f>
        <v>0.43749999999999994</v>
      </c>
      <c r="U32" s="108" t="s">
        <v>63</v>
      </c>
      <c r="V32" s="109" t="s">
        <v>63</v>
      </c>
      <c r="W32" s="110" t="s">
        <v>24</v>
      </c>
      <c r="X32" s="28"/>
    </row>
    <row r="33" spans="2:24" s="4" customFormat="1" ht="12.75">
      <c r="B33" s="12"/>
      <c r="C33" s="53">
        <f t="shared" si="4"/>
        <v>38455</v>
      </c>
      <c r="D33" s="13" t="s">
        <v>8</v>
      </c>
      <c r="E33" s="114">
        <v>0.0625</v>
      </c>
      <c r="F33" s="115">
        <v>1</v>
      </c>
      <c r="G33" s="115" t="s">
        <v>70</v>
      </c>
      <c r="H33" s="10">
        <v>0.052083333333333336</v>
      </c>
      <c r="I33" s="97" t="s">
        <v>55</v>
      </c>
      <c r="J33" s="11"/>
      <c r="K33" s="42"/>
      <c r="L33" s="96"/>
      <c r="M33" s="43"/>
      <c r="N33" s="10"/>
      <c r="O33" s="104"/>
      <c r="P33" s="48">
        <f aca="true" t="shared" si="5" ref="P33:P38">E33+H33+K33+N33</f>
        <v>0.11458333333333334</v>
      </c>
      <c r="R33" s="29" t="s">
        <v>15</v>
      </c>
      <c r="S33" s="24">
        <f>SUM(H32:H38)</f>
        <v>0.28125</v>
      </c>
      <c r="T33" s="30">
        <f>S33*Ausgleichsfaktoren!C$3</f>
        <v>8.4375</v>
      </c>
      <c r="U33" s="27" t="s">
        <v>24</v>
      </c>
      <c r="V33" s="27" t="s">
        <v>24</v>
      </c>
      <c r="W33" s="27" t="s">
        <v>63</v>
      </c>
      <c r="X33" s="28"/>
    </row>
    <row r="34" spans="2:24" s="4" customFormat="1" ht="12.75">
      <c r="B34" s="52" t="s">
        <v>30</v>
      </c>
      <c r="C34" s="53">
        <f t="shared" si="4"/>
        <v>38456</v>
      </c>
      <c r="D34" s="13" t="s">
        <v>9</v>
      </c>
      <c r="E34" s="42"/>
      <c r="F34" s="96"/>
      <c r="G34" s="125"/>
      <c r="H34" s="16"/>
      <c r="I34" s="123"/>
      <c r="J34" s="17"/>
      <c r="K34" s="44">
        <v>0.041666666666666664</v>
      </c>
      <c r="L34" s="100" t="s">
        <v>71</v>
      </c>
      <c r="M34" s="45" t="s">
        <v>83</v>
      </c>
      <c r="N34" s="122"/>
      <c r="O34" s="104"/>
      <c r="P34" s="48">
        <f t="shared" si="5"/>
        <v>0.041666666666666664</v>
      </c>
      <c r="R34" s="23" t="s">
        <v>16</v>
      </c>
      <c r="S34" s="24">
        <f>SUM(K32:K38)</f>
        <v>0.17708333333333334</v>
      </c>
      <c r="T34" s="30">
        <f>S34*Ausgleichsfaktoren!C$4</f>
        <v>2.3020833333333335</v>
      </c>
      <c r="U34" s="27" t="s">
        <v>25</v>
      </c>
      <c r="V34" s="111" t="s">
        <v>21</v>
      </c>
      <c r="W34" s="111" t="s">
        <v>21</v>
      </c>
      <c r="X34" s="28"/>
    </row>
    <row r="35" spans="2:24" s="4" customFormat="1" ht="12.75">
      <c r="B35" s="50">
        <v>9</v>
      </c>
      <c r="C35" s="53">
        <f t="shared" si="4"/>
        <v>38457</v>
      </c>
      <c r="D35" s="13" t="s">
        <v>10</v>
      </c>
      <c r="E35" s="42"/>
      <c r="F35" s="96"/>
      <c r="G35" s="125"/>
      <c r="H35" s="16"/>
      <c r="I35" s="123"/>
      <c r="J35" s="17"/>
      <c r="K35" s="114">
        <v>0.07291666666666667</v>
      </c>
      <c r="L35" s="115">
        <v>1</v>
      </c>
      <c r="M35" s="116" t="s">
        <v>54</v>
      </c>
      <c r="N35" s="10"/>
      <c r="O35" s="104"/>
      <c r="P35" s="48">
        <f>E35+H35+K35+N35</f>
        <v>0.07291666666666667</v>
      </c>
      <c r="R35" s="23" t="s">
        <v>21</v>
      </c>
      <c r="S35" s="24">
        <f>SUM(N32:N38)</f>
        <v>0</v>
      </c>
      <c r="T35" s="30"/>
      <c r="U35" s="26"/>
      <c r="V35" s="27"/>
      <c r="W35" s="28"/>
      <c r="X35" s="28"/>
    </row>
    <row r="36" spans="2:24" s="4" customFormat="1" ht="13.5" thickBot="1">
      <c r="B36" s="55"/>
      <c r="C36" s="53">
        <f t="shared" si="4"/>
        <v>38458</v>
      </c>
      <c r="D36" s="13" t="s">
        <v>11</v>
      </c>
      <c r="E36" s="42">
        <v>0.041666666666666664</v>
      </c>
      <c r="F36" s="96">
        <v>1</v>
      </c>
      <c r="G36" s="125" t="s">
        <v>70</v>
      </c>
      <c r="H36" s="14"/>
      <c r="I36" s="99"/>
      <c r="J36" s="15"/>
      <c r="K36" s="42"/>
      <c r="L36" s="96"/>
      <c r="M36" s="43"/>
      <c r="N36" s="10"/>
      <c r="O36" s="104"/>
      <c r="P36" s="48">
        <f>E36+H36+K36+N36</f>
        <v>0.041666666666666664</v>
      </c>
      <c r="R36" s="31"/>
      <c r="S36" s="32">
        <f>SUM(S32:S35)</f>
        <v>0.6041666666666666</v>
      </c>
      <c r="T36" s="33">
        <f>SUM(T32:T35)</f>
        <v>11.177083333333334</v>
      </c>
      <c r="U36" s="26"/>
      <c r="V36" s="27"/>
      <c r="W36" s="28"/>
      <c r="X36" s="28"/>
    </row>
    <row r="37" spans="2:24" s="4" customFormat="1" ht="14.25" thickBot="1" thickTop="1">
      <c r="B37" s="55"/>
      <c r="C37" s="53">
        <f t="shared" si="4"/>
        <v>38459</v>
      </c>
      <c r="D37" s="11" t="s">
        <v>13</v>
      </c>
      <c r="E37" s="42"/>
      <c r="F37" s="96"/>
      <c r="G37" s="125"/>
      <c r="H37" s="158">
        <v>0.10416666666666667</v>
      </c>
      <c r="I37" s="159" t="s">
        <v>55</v>
      </c>
      <c r="J37" s="163" t="s">
        <v>72</v>
      </c>
      <c r="K37" s="162">
        <v>0.041666666666666664</v>
      </c>
      <c r="L37" s="159" t="s">
        <v>80</v>
      </c>
      <c r="M37" s="160" t="s">
        <v>72</v>
      </c>
      <c r="N37" s="10"/>
      <c r="O37" s="104"/>
      <c r="P37" s="48">
        <f t="shared" si="5"/>
        <v>0.14583333333333334</v>
      </c>
      <c r="R37" s="31" t="s">
        <v>34</v>
      </c>
      <c r="S37" s="34">
        <v>14.5</v>
      </c>
      <c r="T37" s="34"/>
      <c r="U37" s="26"/>
      <c r="V37" s="27"/>
      <c r="W37" s="28"/>
      <c r="X37" s="28"/>
    </row>
    <row r="38" spans="2:24" s="4" customFormat="1" ht="13.5" thickTop="1">
      <c r="B38" s="55"/>
      <c r="C38" s="53">
        <f>C45-1</f>
        <v>38460</v>
      </c>
      <c r="D38" s="11" t="s">
        <v>12</v>
      </c>
      <c r="E38" s="42"/>
      <c r="F38" s="96"/>
      <c r="G38" s="96"/>
      <c r="H38" s="10">
        <v>0.125</v>
      </c>
      <c r="I38" s="97">
        <v>1</v>
      </c>
      <c r="J38" s="11" t="s">
        <v>69</v>
      </c>
      <c r="K38" s="175">
        <v>0.020833333333333332</v>
      </c>
      <c r="L38" s="176">
        <v>1</v>
      </c>
      <c r="M38" s="177" t="s">
        <v>69</v>
      </c>
      <c r="N38" s="10"/>
      <c r="O38" s="103"/>
      <c r="P38" s="48">
        <f t="shared" si="5"/>
        <v>0.14583333333333334</v>
      </c>
      <c r="R38" s="23"/>
      <c r="S38" s="35"/>
      <c r="T38" s="35"/>
      <c r="U38" s="36"/>
      <c r="V38" s="37"/>
      <c r="W38" s="38"/>
      <c r="X38" s="38"/>
    </row>
    <row r="39" spans="3:24" s="4" customFormat="1" ht="12.75">
      <c r="C39" s="113" t="s">
        <v>77</v>
      </c>
      <c r="R39" s="29" t="s">
        <v>36</v>
      </c>
      <c r="S39" s="40" t="s">
        <v>37</v>
      </c>
      <c r="T39" s="40" t="s">
        <v>38</v>
      </c>
      <c r="U39" s="39"/>
      <c r="V39" s="39"/>
      <c r="W39" s="41"/>
      <c r="X39" s="41"/>
    </row>
    <row r="40" spans="18:24" s="4" customFormat="1" ht="12">
      <c r="R40" s="113" t="s">
        <v>79</v>
      </c>
      <c r="S40" s="87"/>
      <c r="T40" s="87"/>
      <c r="V40" s="157" t="s">
        <v>40</v>
      </c>
      <c r="W40" s="88"/>
      <c r="X40" s="157" t="s">
        <v>39</v>
      </c>
    </row>
    <row r="41" spans="18:19" s="4" customFormat="1" ht="12">
      <c r="R41" s="87"/>
      <c r="S41" s="87"/>
    </row>
    <row r="42" spans="18:19" s="4" customFormat="1" ht="12">
      <c r="R42" s="87"/>
      <c r="S42" s="87"/>
    </row>
    <row r="43" spans="3:32" s="4" customFormat="1" ht="15.75">
      <c r="C43" s="5"/>
      <c r="E43" s="6"/>
      <c r="F43" s="7"/>
      <c r="G43" s="7"/>
      <c r="H43" s="6"/>
      <c r="I43" s="7"/>
      <c r="J43" s="7"/>
      <c r="K43" s="6"/>
      <c r="L43" s="7"/>
      <c r="M43" s="7"/>
      <c r="N43" s="102"/>
      <c r="O43" s="102"/>
      <c r="R43" s="54" t="s">
        <v>41</v>
      </c>
      <c r="S43" s="18"/>
      <c r="T43" s="18"/>
      <c r="U43" s="54" t="s">
        <v>23</v>
      </c>
      <c r="V43" s="47"/>
      <c r="W43" s="105"/>
      <c r="X43" s="19"/>
      <c r="Z43" s="56" t="s">
        <v>26</v>
      </c>
      <c r="AA43" s="69" t="s">
        <v>30</v>
      </c>
      <c r="AB43" s="70">
        <v>37740</v>
      </c>
      <c r="AC43" s="57"/>
      <c r="AD43" s="57"/>
      <c r="AE43" s="57"/>
      <c r="AF43" s="58"/>
    </row>
    <row r="44" spans="2:32" s="4" customFormat="1" ht="15.75">
      <c r="B44" s="21" t="s">
        <v>22</v>
      </c>
      <c r="C44" s="22" t="s">
        <v>0</v>
      </c>
      <c r="D44" s="21" t="s">
        <v>1</v>
      </c>
      <c r="E44" s="21" t="s">
        <v>5</v>
      </c>
      <c r="F44" s="21" t="s">
        <v>3</v>
      </c>
      <c r="G44" s="21" t="s">
        <v>4</v>
      </c>
      <c r="H44" s="21" t="s">
        <v>6</v>
      </c>
      <c r="I44" s="21" t="s">
        <v>3</v>
      </c>
      <c r="J44" s="21" t="s">
        <v>4</v>
      </c>
      <c r="K44" s="21" t="s">
        <v>2</v>
      </c>
      <c r="L44" s="21" t="s">
        <v>3</v>
      </c>
      <c r="M44" s="21" t="s">
        <v>4</v>
      </c>
      <c r="N44" s="21" t="s">
        <v>21</v>
      </c>
      <c r="O44" s="21" t="s">
        <v>4</v>
      </c>
      <c r="P44" s="49" t="s">
        <v>35</v>
      </c>
      <c r="R44" s="1"/>
      <c r="S44" s="20" t="s">
        <v>17</v>
      </c>
      <c r="T44" s="20" t="s">
        <v>18</v>
      </c>
      <c r="U44" s="1" t="s">
        <v>14</v>
      </c>
      <c r="V44" s="2" t="s">
        <v>15</v>
      </c>
      <c r="W44" s="3" t="s">
        <v>16</v>
      </c>
      <c r="X44" s="3" t="s">
        <v>21</v>
      </c>
      <c r="Z44" s="59"/>
      <c r="AA44" s="60" t="s">
        <v>27</v>
      </c>
      <c r="AB44" s="60" t="s">
        <v>59</v>
      </c>
      <c r="AC44" s="61"/>
      <c r="AD44" s="61"/>
      <c r="AE44" s="61"/>
      <c r="AF44" s="62"/>
    </row>
    <row r="45" spans="2:32" s="4" customFormat="1" ht="15">
      <c r="B45" s="51" t="s">
        <v>59</v>
      </c>
      <c r="C45" s="53">
        <f aca="true" t="shared" si="6" ref="C45:C50">C46-1</f>
        <v>38461</v>
      </c>
      <c r="D45" s="8" t="s">
        <v>7</v>
      </c>
      <c r="E45" s="42"/>
      <c r="F45" s="96"/>
      <c r="G45" s="124"/>
      <c r="H45" s="10"/>
      <c r="I45" s="97"/>
      <c r="J45" s="11"/>
      <c r="K45" s="42"/>
      <c r="L45" s="96"/>
      <c r="M45" s="43"/>
      <c r="N45" s="10"/>
      <c r="O45" s="103"/>
      <c r="P45" s="48">
        <f>E45+H45+K45+N45</f>
        <v>0</v>
      </c>
      <c r="R45" s="23" t="s">
        <v>14</v>
      </c>
      <c r="S45" s="24">
        <f>SUM(E45:E51)</f>
        <v>0.08333333333333333</v>
      </c>
      <c r="T45" s="25">
        <f>S45*Ausgleichsfaktoren!C$2</f>
        <v>0.25</v>
      </c>
      <c r="U45" s="27" t="s">
        <v>24</v>
      </c>
      <c r="V45" s="27" t="s">
        <v>24</v>
      </c>
      <c r="W45" s="112" t="s">
        <v>24</v>
      </c>
      <c r="X45" s="28"/>
      <c r="Z45" s="59"/>
      <c r="AA45" s="107" t="s">
        <v>51</v>
      </c>
      <c r="AB45" s="64"/>
      <c r="AC45" s="54" t="s">
        <v>29</v>
      </c>
      <c r="AD45" s="65"/>
      <c r="AE45" s="64" t="s">
        <v>28</v>
      </c>
      <c r="AF45" s="65"/>
    </row>
    <row r="46" spans="2:32" s="4" customFormat="1" ht="15">
      <c r="B46" s="12"/>
      <c r="C46" s="53">
        <f t="shared" si="6"/>
        <v>38462</v>
      </c>
      <c r="D46" s="13" t="s">
        <v>8</v>
      </c>
      <c r="E46" s="42"/>
      <c r="F46" s="96"/>
      <c r="G46" s="124"/>
      <c r="H46" s="14"/>
      <c r="I46" s="97"/>
      <c r="J46" s="11"/>
      <c r="K46" s="44">
        <v>0.03125</v>
      </c>
      <c r="L46" s="100">
        <v>1</v>
      </c>
      <c r="M46" s="43" t="s">
        <v>54</v>
      </c>
      <c r="N46" s="10"/>
      <c r="O46" s="104"/>
      <c r="P46" s="48">
        <f aca="true" t="shared" si="7" ref="P46:P51">E46+H46+K46+N46</f>
        <v>0.03125</v>
      </c>
      <c r="R46" s="29" t="s">
        <v>15</v>
      </c>
      <c r="S46" s="24">
        <f>SUM(H45:H51)</f>
        <v>0.10416666666666667</v>
      </c>
      <c r="T46" s="30">
        <f>S46*Ausgleichsfaktoren!C$3</f>
        <v>3.125</v>
      </c>
      <c r="U46" s="27" t="s">
        <v>25</v>
      </c>
      <c r="V46" s="27" t="s">
        <v>25</v>
      </c>
      <c r="W46" s="27" t="s">
        <v>25</v>
      </c>
      <c r="X46" s="28"/>
      <c r="Z46" s="59"/>
      <c r="AA46" s="73" t="s">
        <v>31</v>
      </c>
      <c r="AB46" s="71">
        <v>180</v>
      </c>
      <c r="AC46" s="73" t="s">
        <v>31</v>
      </c>
      <c r="AD46" s="71">
        <v>185</v>
      </c>
      <c r="AE46" s="73" t="s">
        <v>32</v>
      </c>
      <c r="AF46" s="72">
        <v>0.005324074074074075</v>
      </c>
    </row>
    <row r="47" spans="2:32" s="4" customFormat="1" ht="12.75">
      <c r="B47" s="52" t="s">
        <v>30</v>
      </c>
      <c r="C47" s="53">
        <f t="shared" si="6"/>
        <v>38463</v>
      </c>
      <c r="D47" s="13" t="s">
        <v>9</v>
      </c>
      <c r="E47" s="42">
        <v>0.041666666666666664</v>
      </c>
      <c r="F47" s="96">
        <v>1</v>
      </c>
      <c r="G47" s="125" t="s">
        <v>70</v>
      </c>
      <c r="H47" s="14"/>
      <c r="I47" s="97"/>
      <c r="J47" s="11"/>
      <c r="K47" s="44"/>
      <c r="L47" s="100"/>
      <c r="M47" s="45"/>
      <c r="N47" s="10"/>
      <c r="O47" s="104"/>
      <c r="P47" s="48">
        <f t="shared" si="7"/>
        <v>0.041666666666666664</v>
      </c>
      <c r="R47" s="23" t="s">
        <v>16</v>
      </c>
      <c r="S47" s="24">
        <f>SUM(K45:K51)</f>
        <v>0.10416666666666666</v>
      </c>
      <c r="T47" s="30">
        <f>S47*Ausgleichsfaktoren!C$4</f>
        <v>1.3541666666666665</v>
      </c>
      <c r="U47" s="27" t="s">
        <v>43</v>
      </c>
      <c r="V47" s="111" t="s">
        <v>43</v>
      </c>
      <c r="W47" s="111" t="s">
        <v>43</v>
      </c>
      <c r="X47" s="28"/>
      <c r="Z47" s="63" t="s">
        <v>45</v>
      </c>
      <c r="AA47" s="74">
        <f>AB46*Ausgleichsfaktoren!$C$37</f>
        <v>111.14999999999999</v>
      </c>
      <c r="AB47" s="74">
        <f>AB46*Ausgleichsfaktoren!$D$37</f>
        <v>140.21999999999997</v>
      </c>
      <c r="AC47" s="75">
        <f>AD46*Ausgleichsfaktoren!$G$37</f>
        <v>115.995</v>
      </c>
      <c r="AD47" s="67">
        <f>AD46*Ausgleichsfaktoren!$H$37</f>
        <v>149.3875</v>
      </c>
      <c r="AE47" s="66" t="s">
        <v>33</v>
      </c>
      <c r="AF47" s="68">
        <f>AF46*Ausgleichsfaktoren!$A$26/5</f>
        <v>0.0013425925925925927</v>
      </c>
    </row>
    <row r="48" spans="2:32" s="4" customFormat="1" ht="12.75">
      <c r="B48" s="50">
        <v>8</v>
      </c>
      <c r="C48" s="53">
        <f t="shared" si="6"/>
        <v>38464</v>
      </c>
      <c r="D48" s="13" t="s">
        <v>10</v>
      </c>
      <c r="E48" s="42"/>
      <c r="F48" s="96"/>
      <c r="G48" s="125"/>
      <c r="H48" s="10"/>
      <c r="I48" s="97"/>
      <c r="J48" s="11"/>
      <c r="K48" s="44"/>
      <c r="L48" s="100"/>
      <c r="M48" s="45"/>
      <c r="N48" s="10"/>
      <c r="O48" s="104"/>
      <c r="P48" s="48">
        <f>E48+H48+K48+N48</f>
        <v>0</v>
      </c>
      <c r="R48" s="23" t="s">
        <v>21</v>
      </c>
      <c r="S48" s="24">
        <f>SUM(N45:N51)</f>
        <v>0</v>
      </c>
      <c r="T48" s="30"/>
      <c r="U48" s="26"/>
      <c r="V48" s="27"/>
      <c r="W48" s="28"/>
      <c r="X48" s="28"/>
      <c r="Z48" s="77" t="s">
        <v>46</v>
      </c>
      <c r="AA48" s="74">
        <f>AB46*Ausgleichsfaktoren!$C$38</f>
        <v>141.93</v>
      </c>
      <c r="AB48" s="74">
        <f>AB46*Ausgleichsfaktoren!$D$38</f>
        <v>152.19</v>
      </c>
      <c r="AC48" s="75">
        <f>AD46*Ausgleichsfaktoren!$G$38</f>
        <v>151.14499999999998</v>
      </c>
      <c r="AD48" s="67">
        <f>AD46*Ausgleichsfaktoren!$H$38</f>
        <v>159.05375</v>
      </c>
      <c r="AE48" s="66" t="s">
        <v>33</v>
      </c>
      <c r="AF48" s="68">
        <f>AF46*Ausgleichsfaktoren!$A$27/5</f>
        <v>0.0012777777777777779</v>
      </c>
    </row>
    <row r="49" spans="2:32" s="4" customFormat="1" ht="12.75">
      <c r="B49" s="55"/>
      <c r="C49" s="53">
        <f t="shared" si="6"/>
        <v>38465</v>
      </c>
      <c r="D49" s="13" t="s">
        <v>11</v>
      </c>
      <c r="E49" s="42"/>
      <c r="F49" s="96"/>
      <c r="G49" s="125"/>
      <c r="H49" s="14"/>
      <c r="I49" s="99"/>
      <c r="J49" s="15"/>
      <c r="K49" s="42">
        <v>0.03125</v>
      </c>
      <c r="L49" s="100">
        <v>1</v>
      </c>
      <c r="M49" s="45" t="s">
        <v>54</v>
      </c>
      <c r="N49" s="10"/>
      <c r="O49" s="104"/>
      <c r="P49" s="48">
        <f>E49+H49+K49+N49</f>
        <v>0.03125</v>
      </c>
      <c r="R49" s="31"/>
      <c r="S49" s="32">
        <f>SUM(S45:S48)</f>
        <v>0.29166666666666663</v>
      </c>
      <c r="T49" s="33">
        <f>SUM(T45:T48)</f>
        <v>4.729166666666666</v>
      </c>
      <c r="U49" s="26"/>
      <c r="V49" s="27"/>
      <c r="W49" s="28"/>
      <c r="X49" s="28"/>
      <c r="Z49" s="76" t="s">
        <v>44</v>
      </c>
      <c r="AA49" s="74">
        <f>AB46*Ausgleichsfaktoren!$C$39</f>
        <v>153.9</v>
      </c>
      <c r="AB49" s="74">
        <f>AB46*Ausgleichsfaktoren!$D$39</f>
        <v>159.03</v>
      </c>
      <c r="AC49" s="75">
        <f>AD46*Ausgleichsfaktoren!$G$39</f>
        <v>159.93249999999998</v>
      </c>
      <c r="AD49" s="67">
        <f>AD46*Ausgleichsfaktoren!$H$39</f>
        <v>166.9625</v>
      </c>
      <c r="AE49" s="66" t="s">
        <v>33</v>
      </c>
      <c r="AF49" s="68">
        <f>AF46*Ausgleichsfaktoren!$A$28/5</f>
        <v>0.0012245370370370372</v>
      </c>
    </row>
    <row r="50" spans="2:32" s="4" customFormat="1" ht="12.75">
      <c r="B50" s="55"/>
      <c r="C50" s="53">
        <f t="shared" si="6"/>
        <v>38466</v>
      </c>
      <c r="D50" s="11" t="s">
        <v>13</v>
      </c>
      <c r="E50" s="114">
        <v>0.041666666666666664</v>
      </c>
      <c r="F50" s="115">
        <v>1</v>
      </c>
      <c r="G50" s="115" t="s">
        <v>70</v>
      </c>
      <c r="H50" s="10"/>
      <c r="I50" s="97"/>
      <c r="J50" s="11"/>
      <c r="K50" s="42">
        <v>0.041666666666666664</v>
      </c>
      <c r="L50" s="96">
        <v>2</v>
      </c>
      <c r="M50" s="43" t="s">
        <v>54</v>
      </c>
      <c r="N50" s="10"/>
      <c r="O50" s="104"/>
      <c r="P50" s="48">
        <f t="shared" si="7"/>
        <v>0.08333333333333333</v>
      </c>
      <c r="R50" s="31" t="s">
        <v>34</v>
      </c>
      <c r="S50" s="34">
        <v>7</v>
      </c>
      <c r="T50" s="34"/>
      <c r="U50" s="26"/>
      <c r="V50" s="27"/>
      <c r="W50" s="28"/>
      <c r="X50" s="28"/>
      <c r="Z50" s="63" t="s">
        <v>47</v>
      </c>
      <c r="AA50" s="74">
        <f>AB46*Ausgleichsfaktoren!$C$40</f>
        <v>160.73999999999998</v>
      </c>
      <c r="AB50" s="74">
        <f>AB46*Ausgleichsfaktoren!$D$40</f>
        <v>169.29</v>
      </c>
      <c r="AC50" s="75">
        <f>AD46*Ausgleichsfaktoren!$G$40</f>
        <v>168.72</v>
      </c>
      <c r="AD50" s="67">
        <f>AD46*Ausgleichsfaktoren!$H$40</f>
        <v>173.9925</v>
      </c>
      <c r="AE50" s="78" t="s">
        <v>33</v>
      </c>
      <c r="AF50" s="79">
        <f>AF46*Ausgleichsfaktoren!$A$29/5</f>
        <v>0.0011500000000000002</v>
      </c>
    </row>
    <row r="51" spans="2:32" s="4" customFormat="1" ht="12.75">
      <c r="B51" s="55"/>
      <c r="C51" s="53">
        <f>'BUILD 2'!C5-1</f>
        <v>38467</v>
      </c>
      <c r="D51" s="11" t="s">
        <v>12</v>
      </c>
      <c r="E51" s="42"/>
      <c r="F51" s="96"/>
      <c r="G51" s="96"/>
      <c r="H51" s="114">
        <v>0.10416666666666667</v>
      </c>
      <c r="I51" s="115">
        <v>1</v>
      </c>
      <c r="J51" s="116" t="s">
        <v>66</v>
      </c>
      <c r="K51" s="46"/>
      <c r="L51" s="101"/>
      <c r="M51" s="43"/>
      <c r="N51" s="10"/>
      <c r="O51" s="103"/>
      <c r="P51" s="48">
        <f t="shared" si="7"/>
        <v>0.10416666666666667</v>
      </c>
      <c r="R51" s="23"/>
      <c r="S51" s="35"/>
      <c r="T51" s="35"/>
      <c r="U51" s="36"/>
      <c r="V51" s="37"/>
      <c r="W51" s="38"/>
      <c r="X51" s="38"/>
      <c r="Z51" s="63" t="s">
        <v>49</v>
      </c>
      <c r="AA51" s="74">
        <f>AB46*Ausgleichsfaktoren!$C$41</f>
        <v>171</v>
      </c>
      <c r="AB51" s="74">
        <f>AB46*Ausgleichsfaktoren!$D$41</f>
        <v>174.42</v>
      </c>
      <c r="AC51" s="75">
        <f>AD46*Ausgleichsfaktoren!$G$41</f>
        <v>175.75</v>
      </c>
      <c r="AD51" s="67">
        <f>AD46*Ausgleichsfaktoren!$H$41</f>
        <v>179.265</v>
      </c>
      <c r="AE51" s="66" t="s">
        <v>33</v>
      </c>
      <c r="AF51" s="68">
        <f>AF46*Ausgleichsfaktoren!$A$30/5</f>
        <v>0.0010754629629629632</v>
      </c>
    </row>
    <row r="52" spans="3:32" s="4" customFormat="1" ht="12.75">
      <c r="C52" s="113" t="s">
        <v>77</v>
      </c>
      <c r="R52" s="29" t="s">
        <v>36</v>
      </c>
      <c r="S52" s="40" t="s">
        <v>37</v>
      </c>
      <c r="T52" s="40" t="s">
        <v>38</v>
      </c>
      <c r="U52" s="39"/>
      <c r="V52" s="39"/>
      <c r="W52" s="41"/>
      <c r="X52" s="41"/>
      <c r="Z52" s="63" t="s">
        <v>50</v>
      </c>
      <c r="AA52" s="74">
        <f>AB46*Ausgleichsfaktoren!$C$42</f>
        <v>174.42</v>
      </c>
      <c r="AB52" s="74">
        <f>AB46*Ausgleichsfaktoren!$D$42</f>
        <v>179.54999999999998</v>
      </c>
      <c r="AC52" s="75">
        <f>AD46*Ausgleichsfaktoren!$G$42</f>
        <v>179.265</v>
      </c>
      <c r="AD52" s="67">
        <f>AD46*Ausgleichsfaktoren!$H$42</f>
        <v>184.5375</v>
      </c>
      <c r="AE52" s="66" t="s">
        <v>33</v>
      </c>
      <c r="AF52" s="68">
        <f>AF46*Ausgleichsfaktoren!$A$31/5</f>
        <v>0.001011574074074074</v>
      </c>
    </row>
    <row r="53" spans="3:26" s="4" customFormat="1" ht="12">
      <c r="C53" s="86"/>
      <c r="R53" s="113" t="s">
        <v>79</v>
      </c>
      <c r="S53" s="87"/>
      <c r="T53" s="87"/>
      <c r="V53" s="157" t="s">
        <v>40</v>
      </c>
      <c r="W53" s="88"/>
      <c r="X53" s="157" t="s">
        <v>39</v>
      </c>
      <c r="Z53" s="113" t="s">
        <v>78</v>
      </c>
    </row>
    <row r="54" s="7" customFormat="1" ht="12"/>
    <row r="55" spans="18:19" s="80" customFormat="1" ht="12">
      <c r="R55" s="81"/>
      <c r="S55" s="81"/>
    </row>
    <row r="56" spans="18:19" s="80" customFormat="1" ht="12">
      <c r="R56" s="81"/>
      <c r="S56" s="81"/>
    </row>
    <row r="57" spans="1:32" s="80" customFormat="1" ht="15">
      <c r="A57" s="119" t="s">
        <v>53</v>
      </c>
      <c r="B57" s="155"/>
      <c r="C57" s="180" t="s">
        <v>76</v>
      </c>
      <c r="D57" s="180"/>
      <c r="E57" s="180"/>
      <c r="F57" s="180"/>
      <c r="G57" s="180"/>
      <c r="H57" s="180"/>
      <c r="I57" s="180"/>
      <c r="J57" s="180"/>
      <c r="K57" s="180"/>
      <c r="L57" s="180"/>
      <c r="M57" s="180"/>
      <c r="N57" s="155"/>
      <c r="O57" s="155"/>
      <c r="P57" s="155"/>
      <c r="Q57" s="155"/>
      <c r="R57" s="156"/>
      <c r="S57" s="156"/>
      <c r="T57" s="155"/>
      <c r="U57" s="155"/>
      <c r="V57" s="155"/>
      <c r="W57" s="155"/>
      <c r="X57" s="155"/>
      <c r="Y57" s="155"/>
      <c r="Z57" s="155"/>
      <c r="AA57" s="155"/>
      <c r="AB57" s="155"/>
      <c r="AC57" s="155"/>
      <c r="AD57" s="155"/>
      <c r="AE57" s="155"/>
      <c r="AF57" s="155"/>
    </row>
    <row r="58" ht="12"/>
    <row r="59" ht="12"/>
    <row r="63" ht="12"/>
    <row r="64" ht="12"/>
    <row r="65" ht="12"/>
    <row r="66" ht="12"/>
    <row r="67" ht="12"/>
    <row r="68" ht="12"/>
    <row r="69" ht="12"/>
  </sheetData>
  <mergeCells count="1">
    <mergeCell ref="C57:M57"/>
  </mergeCells>
  <hyperlinks>
    <hyperlink ref="C57" r:id="rId1" display="http://www.triathlon-szene.de/index.php?option=com_content&amp;task=blogcategory&amp;id=19&amp;Itemid=52"/>
    <hyperlink ref="C12" r:id="rId2" display="» Quelle: www.triathlon-szene.de"/>
    <hyperlink ref="C26" r:id="rId3" display="» Quelle: www.triathlon-szene.de"/>
    <hyperlink ref="C39" r:id="rId4" display="» Quelle: www.triathlon-szene.de"/>
    <hyperlink ref="C52" r:id="rId5" display="» Quelle: www.triathlon-szene.de"/>
    <hyperlink ref="Z53" r:id="rId6" display="» So werden die Tests durchgeführt"/>
    <hyperlink ref="X13" r:id="rId7" display="» Forum"/>
    <hyperlink ref="V13" r:id="rId8" display="» Magazin"/>
    <hyperlink ref="X27" r:id="rId9" display="» Forum"/>
    <hyperlink ref="V27" r:id="rId10" display="» Magazin"/>
    <hyperlink ref="X40" r:id="rId11" display="» Forum"/>
    <hyperlink ref="V40" r:id="rId12" display="» Magazin"/>
    <hyperlink ref="X53" r:id="rId13" display="» Forum"/>
    <hyperlink ref="V53" r:id="rId14" display="» Magazin"/>
    <hyperlink ref="R13" r:id="rId15" display="Triathlon-Filmarchiv"/>
    <hyperlink ref="R27" r:id="rId16" display="Triathlon-Filmarchiv"/>
    <hyperlink ref="R40" r:id="rId17" display="Triathlon-Filmarchiv"/>
    <hyperlink ref="R53" r:id="rId18" display="Triathlon-Filmarchiv"/>
  </hyperlinks>
  <printOptions/>
  <pageMargins left="0.75" right="0.75" top="1" bottom="1" header="0.5" footer="0.5"/>
  <pageSetup orientation="portrait" paperSize="9"/>
  <drawing r:id="rId21"/>
  <legacyDrawing r:id="rId20"/>
</worksheet>
</file>

<file path=xl/worksheets/sheet5.xml><?xml version="1.0" encoding="utf-8"?>
<worksheet xmlns="http://schemas.openxmlformats.org/spreadsheetml/2006/main" xmlns:r="http://schemas.openxmlformats.org/officeDocument/2006/relationships">
  <dimension ref="A1:AF57"/>
  <sheetViews>
    <sheetView workbookViewId="0" topLeftCell="A1">
      <selection activeCell="M21" sqref="M21"/>
    </sheetView>
  </sheetViews>
  <sheetFormatPr defaultColWidth="11.00390625" defaultRowHeight="12"/>
  <cols>
    <col min="1" max="23" width="10.875" style="106" customWidth="1"/>
    <col min="24" max="24" width="13.00390625" style="106" bestFit="1" customWidth="1"/>
    <col min="25" max="16384" width="10.875" style="106" customWidth="1"/>
  </cols>
  <sheetData>
    <row r="1" spans="18:19" s="80" customFormat="1" ht="97.5" customHeight="1">
      <c r="R1" s="81"/>
      <c r="S1" s="81"/>
    </row>
    <row r="2" spans="3:19" s="82" customFormat="1" ht="12">
      <c r="C2" s="83"/>
      <c r="E2" s="84"/>
      <c r="H2" s="84"/>
      <c r="K2" s="84"/>
      <c r="R2" s="85"/>
      <c r="S2" s="85"/>
    </row>
    <row r="3" spans="3:24" s="4" customFormat="1" ht="15">
      <c r="C3" s="5"/>
      <c r="E3" s="6"/>
      <c r="F3" s="7"/>
      <c r="G3" s="7"/>
      <c r="H3" s="6"/>
      <c r="I3" s="7"/>
      <c r="J3" s="7"/>
      <c r="K3" s="6"/>
      <c r="L3" s="7"/>
      <c r="M3" s="7"/>
      <c r="N3" s="102"/>
      <c r="O3" s="102"/>
      <c r="R3" s="54" t="s">
        <v>41</v>
      </c>
      <c r="S3" s="18"/>
      <c r="T3" s="18"/>
      <c r="U3" s="54" t="s">
        <v>23</v>
      </c>
      <c r="V3" s="47"/>
      <c r="W3" s="105"/>
      <c r="X3" s="19"/>
    </row>
    <row r="4" spans="2:24" s="4" customFormat="1" ht="12.75">
      <c r="B4" s="21" t="s">
        <v>22</v>
      </c>
      <c r="C4" s="22" t="s">
        <v>0</v>
      </c>
      <c r="D4" s="21" t="s">
        <v>1</v>
      </c>
      <c r="E4" s="21" t="s">
        <v>5</v>
      </c>
      <c r="F4" s="21" t="s">
        <v>3</v>
      </c>
      <c r="G4" s="21" t="s">
        <v>4</v>
      </c>
      <c r="H4" s="21" t="s">
        <v>6</v>
      </c>
      <c r="I4" s="21" t="s">
        <v>3</v>
      </c>
      <c r="J4" s="21" t="s">
        <v>4</v>
      </c>
      <c r="K4" s="21" t="s">
        <v>2</v>
      </c>
      <c r="L4" s="21" t="s">
        <v>3</v>
      </c>
      <c r="M4" s="21" t="s">
        <v>4</v>
      </c>
      <c r="N4" s="21" t="s">
        <v>21</v>
      </c>
      <c r="O4" s="21" t="s">
        <v>4</v>
      </c>
      <c r="P4" s="49" t="s">
        <v>35</v>
      </c>
      <c r="R4" s="1"/>
      <c r="S4" s="20" t="s">
        <v>17</v>
      </c>
      <c r="T4" s="20" t="s">
        <v>18</v>
      </c>
      <c r="U4" s="1" t="s">
        <v>14</v>
      </c>
      <c r="V4" s="2" t="s">
        <v>15</v>
      </c>
      <c r="W4" s="3" t="s">
        <v>16</v>
      </c>
      <c r="X4" s="3" t="s">
        <v>21</v>
      </c>
    </row>
    <row r="5" spans="2:24" s="4" customFormat="1" ht="12.75">
      <c r="B5" s="51" t="s">
        <v>60</v>
      </c>
      <c r="C5" s="53">
        <f aca="true" t="shared" si="0" ref="C5:C10">C6-1</f>
        <v>38468</v>
      </c>
      <c r="D5" s="8" t="s">
        <v>7</v>
      </c>
      <c r="E5" s="42">
        <v>0.041666666666666664</v>
      </c>
      <c r="F5" s="96">
        <v>1</v>
      </c>
      <c r="G5" s="125" t="s">
        <v>70</v>
      </c>
      <c r="H5" s="10"/>
      <c r="I5" s="97"/>
      <c r="J5" s="11"/>
      <c r="K5" s="42"/>
      <c r="L5" s="96"/>
      <c r="M5" s="43"/>
      <c r="N5" s="10"/>
      <c r="O5" s="103"/>
      <c r="P5" s="48">
        <f>E5+H5+K5+N5</f>
        <v>0.041666666666666664</v>
      </c>
      <c r="R5" s="23" t="s">
        <v>14</v>
      </c>
      <c r="S5" s="24">
        <f>SUM(E5:E11)</f>
        <v>0.14583333333333331</v>
      </c>
      <c r="T5" s="25">
        <f>S5*Ausgleichsfaktoren!C$2</f>
        <v>0.43749999999999994</v>
      </c>
      <c r="U5" s="108" t="s">
        <v>63</v>
      </c>
      <c r="V5" s="109" t="s">
        <v>63</v>
      </c>
      <c r="W5" s="110" t="s">
        <v>24</v>
      </c>
      <c r="X5" s="28"/>
    </row>
    <row r="6" spans="2:24" s="4" customFormat="1" ht="12.75">
      <c r="B6" s="12"/>
      <c r="C6" s="53">
        <f>C7-1</f>
        <v>38469</v>
      </c>
      <c r="D6" s="13" t="s">
        <v>8</v>
      </c>
      <c r="E6" s="114">
        <v>0.0625</v>
      </c>
      <c r="F6" s="115">
        <v>1</v>
      </c>
      <c r="G6" s="115" t="s">
        <v>70</v>
      </c>
      <c r="H6" s="10">
        <v>0.052083333333333336</v>
      </c>
      <c r="I6" s="97" t="s">
        <v>55</v>
      </c>
      <c r="J6" s="11"/>
      <c r="K6" s="42"/>
      <c r="L6" s="96"/>
      <c r="M6" s="43"/>
      <c r="N6" s="10"/>
      <c r="O6" s="104"/>
      <c r="P6" s="48">
        <f aca="true" t="shared" si="1" ref="P6:P11">E6+H6+K6+N6</f>
        <v>0.11458333333333334</v>
      </c>
      <c r="R6" s="29" t="s">
        <v>15</v>
      </c>
      <c r="S6" s="24">
        <f>SUM(H5:H11)</f>
        <v>0.28125</v>
      </c>
      <c r="T6" s="30">
        <f>S6*Ausgleichsfaktoren!C$3</f>
        <v>8.4375</v>
      </c>
      <c r="U6" s="27" t="s">
        <v>24</v>
      </c>
      <c r="V6" s="27" t="s">
        <v>24</v>
      </c>
      <c r="W6" s="27" t="s">
        <v>63</v>
      </c>
      <c r="X6" s="28"/>
    </row>
    <row r="7" spans="2:24" s="4" customFormat="1" ht="12.75">
      <c r="B7" s="52" t="s">
        <v>30</v>
      </c>
      <c r="C7" s="53">
        <f t="shared" si="0"/>
        <v>38470</v>
      </c>
      <c r="D7" s="13" t="s">
        <v>9</v>
      </c>
      <c r="E7" s="42"/>
      <c r="F7" s="96"/>
      <c r="G7" s="125"/>
      <c r="H7" s="16"/>
      <c r="I7" s="123"/>
      <c r="J7" s="17"/>
      <c r="K7" s="164">
        <v>0.052083333333333336</v>
      </c>
      <c r="L7" s="117" t="s">
        <v>71</v>
      </c>
      <c r="M7" s="118" t="s">
        <v>81</v>
      </c>
      <c r="N7" s="122"/>
      <c r="O7" s="104"/>
      <c r="P7" s="48">
        <f t="shared" si="1"/>
        <v>0.052083333333333336</v>
      </c>
      <c r="R7" s="23" t="s">
        <v>16</v>
      </c>
      <c r="S7" s="24">
        <f>SUM(K5:K11)</f>
        <v>0.13541666666666669</v>
      </c>
      <c r="T7" s="30">
        <f>S7*Ausgleichsfaktoren!C$4</f>
        <v>1.760416666666667</v>
      </c>
      <c r="U7" s="27" t="s">
        <v>25</v>
      </c>
      <c r="V7" s="111" t="s">
        <v>21</v>
      </c>
      <c r="W7" s="111" t="s">
        <v>21</v>
      </c>
      <c r="X7" s="28"/>
    </row>
    <row r="8" spans="2:24" s="4" customFormat="1" ht="12.75">
      <c r="B8" s="50">
        <v>7</v>
      </c>
      <c r="C8" s="53">
        <f t="shared" si="0"/>
        <v>38471</v>
      </c>
      <c r="D8" s="13" t="s">
        <v>10</v>
      </c>
      <c r="E8" s="42"/>
      <c r="F8" s="96"/>
      <c r="G8" s="125"/>
      <c r="H8" s="16"/>
      <c r="I8" s="123"/>
      <c r="J8" s="17"/>
      <c r="K8" s="42">
        <v>0.020833333333333332</v>
      </c>
      <c r="L8" s="96">
        <v>1</v>
      </c>
      <c r="M8" s="43" t="s">
        <v>82</v>
      </c>
      <c r="N8" s="10"/>
      <c r="O8" s="104"/>
      <c r="P8" s="48">
        <f>E8+H8+K8+N8</f>
        <v>0.020833333333333332</v>
      </c>
      <c r="R8" s="23" t="s">
        <v>21</v>
      </c>
      <c r="S8" s="24">
        <f>SUM(N5:N11)</f>
        <v>0</v>
      </c>
      <c r="T8" s="30"/>
      <c r="U8" s="26"/>
      <c r="V8" s="27"/>
      <c r="W8" s="28"/>
      <c r="X8" s="28"/>
    </row>
    <row r="9" spans="2:24" s="4" customFormat="1" ht="13.5" thickBot="1">
      <c r="B9" s="55"/>
      <c r="C9" s="53">
        <f t="shared" si="0"/>
        <v>38472</v>
      </c>
      <c r="D9" s="13" t="s">
        <v>11</v>
      </c>
      <c r="E9" s="42">
        <v>0.041666666666666664</v>
      </c>
      <c r="F9" s="96">
        <v>1</v>
      </c>
      <c r="G9" s="125" t="s">
        <v>70</v>
      </c>
      <c r="H9" s="14"/>
      <c r="I9" s="99"/>
      <c r="J9" s="15"/>
      <c r="K9" s="42"/>
      <c r="L9" s="96"/>
      <c r="M9" s="43"/>
      <c r="N9" s="10"/>
      <c r="O9" s="104"/>
      <c r="P9" s="48">
        <f>E9+H9+K9+N9</f>
        <v>0.041666666666666664</v>
      </c>
      <c r="R9" s="31"/>
      <c r="S9" s="32">
        <f>SUM(S5:S8)</f>
        <v>0.5625</v>
      </c>
      <c r="T9" s="33">
        <f>SUM(T5:T8)</f>
        <v>10.635416666666668</v>
      </c>
      <c r="U9" s="26"/>
      <c r="V9" s="27"/>
      <c r="W9" s="28"/>
      <c r="X9" s="28"/>
    </row>
    <row r="10" spans="2:24" s="4" customFormat="1" ht="14.25" thickBot="1" thickTop="1">
      <c r="B10" s="55"/>
      <c r="C10" s="53">
        <f t="shared" si="0"/>
        <v>38473</v>
      </c>
      <c r="D10" s="11" t="s">
        <v>13</v>
      </c>
      <c r="E10" s="42"/>
      <c r="F10" s="96"/>
      <c r="G10" s="125"/>
      <c r="H10" s="158">
        <v>0.10416666666666667</v>
      </c>
      <c r="I10" s="159" t="s">
        <v>55</v>
      </c>
      <c r="J10" s="163" t="s">
        <v>72</v>
      </c>
      <c r="K10" s="162">
        <v>0.041666666666666664</v>
      </c>
      <c r="L10" s="159" t="s">
        <v>80</v>
      </c>
      <c r="M10" s="160" t="s">
        <v>72</v>
      </c>
      <c r="N10" s="10"/>
      <c r="O10" s="104"/>
      <c r="P10" s="48">
        <f t="shared" si="1"/>
        <v>0.14583333333333334</v>
      </c>
      <c r="R10" s="31" t="s">
        <v>34</v>
      </c>
      <c r="S10" s="34">
        <v>13.5</v>
      </c>
      <c r="T10" s="34"/>
      <c r="U10" s="26"/>
      <c r="V10" s="27"/>
      <c r="W10" s="28"/>
      <c r="X10" s="28"/>
    </row>
    <row r="11" spans="2:24" s="4" customFormat="1" ht="13.5" thickTop="1">
      <c r="B11" s="55"/>
      <c r="C11" s="53">
        <f>C19-1</f>
        <v>38474</v>
      </c>
      <c r="D11" s="11" t="s">
        <v>12</v>
      </c>
      <c r="E11" s="42"/>
      <c r="F11" s="96"/>
      <c r="G11" s="96"/>
      <c r="H11" s="10">
        <v>0.125</v>
      </c>
      <c r="I11" s="97">
        <v>1</v>
      </c>
      <c r="J11" s="11" t="s">
        <v>69</v>
      </c>
      <c r="K11" s="175">
        <v>0.020833333333333332</v>
      </c>
      <c r="L11" s="176">
        <v>1</v>
      </c>
      <c r="M11" s="177" t="s">
        <v>69</v>
      </c>
      <c r="N11" s="10"/>
      <c r="O11" s="103"/>
      <c r="P11" s="48">
        <f t="shared" si="1"/>
        <v>0.14583333333333334</v>
      </c>
      <c r="R11" s="23"/>
      <c r="S11" s="35"/>
      <c r="T11" s="35"/>
      <c r="U11" s="36"/>
      <c r="V11" s="37"/>
      <c r="W11" s="38"/>
      <c r="X11" s="38"/>
    </row>
    <row r="12" spans="3:24" s="4" customFormat="1" ht="12.75">
      <c r="C12" s="113" t="s">
        <v>77</v>
      </c>
      <c r="R12" s="29" t="s">
        <v>36</v>
      </c>
      <c r="S12" s="40" t="s">
        <v>37</v>
      </c>
      <c r="T12" s="40" t="s">
        <v>38</v>
      </c>
      <c r="U12" s="39"/>
      <c r="V12" s="39"/>
      <c r="W12" s="41"/>
      <c r="X12" s="41"/>
    </row>
    <row r="13" spans="3:24" s="4" customFormat="1" ht="12">
      <c r="C13" s="86"/>
      <c r="R13" s="113" t="s">
        <v>79</v>
      </c>
      <c r="S13" s="87"/>
      <c r="T13" s="87"/>
      <c r="V13" s="157" t="s">
        <v>40</v>
      </c>
      <c r="W13" s="88"/>
      <c r="X13" s="157" t="s">
        <v>39</v>
      </c>
    </row>
    <row r="14" spans="3:24" s="4" customFormat="1" ht="12">
      <c r="C14" s="5"/>
      <c r="E14" s="89"/>
      <c r="H14" s="89"/>
      <c r="K14" s="89"/>
      <c r="R14" s="86"/>
      <c r="S14" s="87"/>
      <c r="T14" s="87"/>
      <c r="V14" s="88"/>
      <c r="W14" s="88"/>
      <c r="X14" s="88"/>
    </row>
    <row r="15" spans="18:19" s="4" customFormat="1" ht="12">
      <c r="R15" s="87"/>
      <c r="S15" s="87"/>
    </row>
    <row r="16" spans="3:19" s="4" customFormat="1" ht="12">
      <c r="C16" s="5"/>
      <c r="E16" s="89"/>
      <c r="H16" s="89"/>
      <c r="K16" s="89"/>
      <c r="R16" s="87"/>
      <c r="S16" s="87"/>
    </row>
    <row r="17" spans="3:24" s="4" customFormat="1" ht="15">
      <c r="C17" s="5"/>
      <c r="E17" s="6"/>
      <c r="F17" s="7"/>
      <c r="G17" s="7"/>
      <c r="H17" s="6"/>
      <c r="I17" s="7"/>
      <c r="J17" s="7"/>
      <c r="K17" s="6"/>
      <c r="L17" s="7"/>
      <c r="M17" s="7"/>
      <c r="N17" s="102"/>
      <c r="O17" s="102"/>
      <c r="R17" s="54" t="s">
        <v>41</v>
      </c>
      <c r="S17" s="18"/>
      <c r="T17" s="18"/>
      <c r="U17" s="54" t="s">
        <v>23</v>
      </c>
      <c r="V17" s="47"/>
      <c r="W17" s="105"/>
      <c r="X17" s="19"/>
    </row>
    <row r="18" spans="2:24" s="4" customFormat="1" ht="12.75">
      <c r="B18" s="21" t="s">
        <v>22</v>
      </c>
      <c r="C18" s="22" t="s">
        <v>0</v>
      </c>
      <c r="D18" s="21" t="s">
        <v>1</v>
      </c>
      <c r="E18" s="21" t="s">
        <v>5</v>
      </c>
      <c r="F18" s="21" t="s">
        <v>3</v>
      </c>
      <c r="G18" s="21" t="s">
        <v>4</v>
      </c>
      <c r="H18" s="21" t="s">
        <v>6</v>
      </c>
      <c r="I18" s="21" t="s">
        <v>3</v>
      </c>
      <c r="J18" s="21" t="s">
        <v>4</v>
      </c>
      <c r="K18" s="21" t="s">
        <v>2</v>
      </c>
      <c r="L18" s="21" t="s">
        <v>3</v>
      </c>
      <c r="M18" s="21" t="s">
        <v>4</v>
      </c>
      <c r="N18" s="21" t="s">
        <v>21</v>
      </c>
      <c r="O18" s="21" t="s">
        <v>4</v>
      </c>
      <c r="P18" s="49" t="s">
        <v>35</v>
      </c>
      <c r="R18" s="1"/>
      <c r="S18" s="20" t="s">
        <v>17</v>
      </c>
      <c r="T18" s="20" t="s">
        <v>18</v>
      </c>
      <c r="U18" s="1" t="s">
        <v>14</v>
      </c>
      <c r="V18" s="2" t="s">
        <v>15</v>
      </c>
      <c r="W18" s="3" t="s">
        <v>16</v>
      </c>
      <c r="X18" s="3" t="s">
        <v>21</v>
      </c>
    </row>
    <row r="19" spans="2:24" s="4" customFormat="1" ht="12.75">
      <c r="B19" s="51" t="s">
        <v>60</v>
      </c>
      <c r="C19" s="9">
        <f aca="true" t="shared" si="2" ref="C19:C24">C20-1</f>
        <v>38475</v>
      </c>
      <c r="D19" s="8" t="s">
        <v>7</v>
      </c>
      <c r="E19" s="42">
        <v>0.041666666666666664</v>
      </c>
      <c r="F19" s="96">
        <v>1</v>
      </c>
      <c r="G19" s="125" t="s">
        <v>70</v>
      </c>
      <c r="H19" s="10"/>
      <c r="I19" s="97"/>
      <c r="J19" s="11"/>
      <c r="K19" s="42"/>
      <c r="L19" s="96"/>
      <c r="M19" s="43"/>
      <c r="N19" s="10"/>
      <c r="O19" s="103"/>
      <c r="P19" s="48">
        <f>E19+H19+K19+N19</f>
        <v>0.041666666666666664</v>
      </c>
      <c r="R19" s="23" t="s">
        <v>14</v>
      </c>
      <c r="S19" s="24">
        <f>SUM(E19:E25)</f>
        <v>0.14583333333333331</v>
      </c>
      <c r="T19" s="25">
        <f>S19*Ausgleichsfaktoren!C$2</f>
        <v>0.43749999999999994</v>
      </c>
      <c r="U19" s="108" t="s">
        <v>63</v>
      </c>
      <c r="V19" s="109" t="s">
        <v>63</v>
      </c>
      <c r="W19" s="110" t="s">
        <v>24</v>
      </c>
      <c r="X19" s="28"/>
    </row>
    <row r="20" spans="2:24" s="4" customFormat="1" ht="12.75">
      <c r="B20" s="12"/>
      <c r="C20" s="9">
        <f t="shared" si="2"/>
        <v>38476</v>
      </c>
      <c r="D20" s="13" t="s">
        <v>8</v>
      </c>
      <c r="E20" s="114">
        <v>0.0625</v>
      </c>
      <c r="F20" s="115">
        <v>1</v>
      </c>
      <c r="G20" s="115" t="s">
        <v>70</v>
      </c>
      <c r="H20" s="10">
        <v>0.052083333333333336</v>
      </c>
      <c r="I20" s="97" t="s">
        <v>55</v>
      </c>
      <c r="J20" s="11"/>
      <c r="K20" s="42"/>
      <c r="L20" s="96"/>
      <c r="M20" s="43"/>
      <c r="N20" s="10"/>
      <c r="O20" s="104"/>
      <c r="P20" s="48">
        <f aca="true" t="shared" si="3" ref="P20:P25">E20+H20+K20+N20</f>
        <v>0.11458333333333334</v>
      </c>
      <c r="R20" s="29" t="s">
        <v>15</v>
      </c>
      <c r="S20" s="24">
        <f>SUM(H19:H25)</f>
        <v>0.28125</v>
      </c>
      <c r="T20" s="30">
        <f>S20*Ausgleichsfaktoren!C$3</f>
        <v>8.4375</v>
      </c>
      <c r="U20" s="27" t="s">
        <v>24</v>
      </c>
      <c r="V20" s="27" t="s">
        <v>24</v>
      </c>
      <c r="W20" s="27" t="s">
        <v>63</v>
      </c>
      <c r="X20" s="28"/>
    </row>
    <row r="21" spans="2:24" s="4" customFormat="1" ht="12.75">
      <c r="B21" s="52" t="s">
        <v>30</v>
      </c>
      <c r="C21" s="9">
        <f t="shared" si="2"/>
        <v>38477</v>
      </c>
      <c r="D21" s="13" t="s">
        <v>9</v>
      </c>
      <c r="E21" s="42"/>
      <c r="F21" s="96"/>
      <c r="G21" s="125"/>
      <c r="H21" s="16"/>
      <c r="I21" s="123"/>
      <c r="J21" s="17"/>
      <c r="K21" s="164">
        <v>0.052083333333333336</v>
      </c>
      <c r="L21" s="117" t="s">
        <v>71</v>
      </c>
      <c r="M21" s="118" t="s">
        <v>81</v>
      </c>
      <c r="N21" s="122"/>
      <c r="O21" s="104"/>
      <c r="P21" s="48">
        <f t="shared" si="3"/>
        <v>0.052083333333333336</v>
      </c>
      <c r="R21" s="23" t="s">
        <v>16</v>
      </c>
      <c r="S21" s="24">
        <f>SUM(K19:K25)</f>
        <v>0.13541666666666669</v>
      </c>
      <c r="T21" s="30">
        <f>S21*Ausgleichsfaktoren!C$4</f>
        <v>1.760416666666667</v>
      </c>
      <c r="U21" s="27" t="s">
        <v>25</v>
      </c>
      <c r="V21" s="111" t="s">
        <v>21</v>
      </c>
      <c r="W21" s="111" t="s">
        <v>21</v>
      </c>
      <c r="X21" s="28"/>
    </row>
    <row r="22" spans="2:24" s="4" customFormat="1" ht="12.75">
      <c r="B22" s="50">
        <v>6</v>
      </c>
      <c r="C22" s="9">
        <f t="shared" si="2"/>
        <v>38478</v>
      </c>
      <c r="D22" s="13" t="s">
        <v>10</v>
      </c>
      <c r="E22" s="42"/>
      <c r="F22" s="96"/>
      <c r="G22" s="125"/>
      <c r="H22" s="16"/>
      <c r="I22" s="123"/>
      <c r="J22" s="17"/>
      <c r="K22" s="42">
        <v>0.020833333333333332</v>
      </c>
      <c r="L22" s="96">
        <v>1</v>
      </c>
      <c r="M22" s="43" t="s">
        <v>82</v>
      </c>
      <c r="N22" s="10"/>
      <c r="O22" s="104"/>
      <c r="P22" s="48">
        <f>E22+H22+K22+N22</f>
        <v>0.020833333333333332</v>
      </c>
      <c r="R22" s="23" t="s">
        <v>21</v>
      </c>
      <c r="S22" s="24">
        <f>SUM(N19:N25)</f>
        <v>0</v>
      </c>
      <c r="T22" s="30"/>
      <c r="U22" s="26"/>
      <c r="V22" s="27"/>
      <c r="W22" s="28"/>
      <c r="X22" s="28"/>
    </row>
    <row r="23" spans="2:24" s="4" customFormat="1" ht="13.5" thickBot="1">
      <c r="B23" s="55"/>
      <c r="C23" s="9">
        <f t="shared" si="2"/>
        <v>38479</v>
      </c>
      <c r="D23" s="13" t="s">
        <v>11</v>
      </c>
      <c r="E23" s="42">
        <v>0.041666666666666664</v>
      </c>
      <c r="F23" s="96">
        <v>1</v>
      </c>
      <c r="G23" s="125" t="s">
        <v>70</v>
      </c>
      <c r="H23" s="14"/>
      <c r="I23" s="99"/>
      <c r="J23" s="15"/>
      <c r="K23" s="42"/>
      <c r="L23" s="96"/>
      <c r="M23" s="43"/>
      <c r="N23" s="10"/>
      <c r="O23" s="104"/>
      <c r="P23" s="48">
        <f>E23+H23+K23+N23</f>
        <v>0.041666666666666664</v>
      </c>
      <c r="R23" s="31"/>
      <c r="S23" s="32">
        <f>SUM(S19:S22)</f>
        <v>0.5625</v>
      </c>
      <c r="T23" s="33">
        <f>SUM(T19:T22)</f>
        <v>10.635416666666668</v>
      </c>
      <c r="U23" s="26"/>
      <c r="V23" s="27"/>
      <c r="W23" s="28"/>
      <c r="X23" s="28"/>
    </row>
    <row r="24" spans="2:24" s="4" customFormat="1" ht="14.25" thickBot="1" thickTop="1">
      <c r="B24" s="55"/>
      <c r="C24" s="9">
        <f t="shared" si="2"/>
        <v>38480</v>
      </c>
      <c r="D24" s="11" t="s">
        <v>13</v>
      </c>
      <c r="E24" s="42"/>
      <c r="F24" s="96"/>
      <c r="G24" s="125"/>
      <c r="H24" s="158">
        <v>0.10416666666666667</v>
      </c>
      <c r="I24" s="159" t="s">
        <v>55</v>
      </c>
      <c r="J24" s="163" t="s">
        <v>72</v>
      </c>
      <c r="K24" s="162">
        <v>0.041666666666666664</v>
      </c>
      <c r="L24" s="159" t="s">
        <v>80</v>
      </c>
      <c r="M24" s="160" t="s">
        <v>72</v>
      </c>
      <c r="N24" s="10"/>
      <c r="O24" s="104"/>
      <c r="P24" s="48">
        <f t="shared" si="3"/>
        <v>0.14583333333333334</v>
      </c>
      <c r="R24" s="31" t="s">
        <v>34</v>
      </c>
      <c r="S24" s="34">
        <v>13.5</v>
      </c>
      <c r="T24" s="34"/>
      <c r="U24" s="26"/>
      <c r="V24" s="27"/>
      <c r="W24" s="28"/>
      <c r="X24" s="28"/>
    </row>
    <row r="25" spans="2:24" s="4" customFormat="1" ht="13.5" thickTop="1">
      <c r="B25" s="55"/>
      <c r="C25" s="9">
        <f>C32-1</f>
        <v>38481</v>
      </c>
      <c r="D25" s="11" t="s">
        <v>12</v>
      </c>
      <c r="E25" s="42"/>
      <c r="F25" s="96"/>
      <c r="G25" s="96"/>
      <c r="H25" s="10">
        <v>0.125</v>
      </c>
      <c r="I25" s="97">
        <v>1</v>
      </c>
      <c r="J25" s="11" t="s">
        <v>69</v>
      </c>
      <c r="K25" s="175">
        <v>0.020833333333333332</v>
      </c>
      <c r="L25" s="176">
        <v>1</v>
      </c>
      <c r="M25" s="177" t="s">
        <v>69</v>
      </c>
      <c r="N25" s="10"/>
      <c r="O25" s="103"/>
      <c r="P25" s="48">
        <f t="shared" si="3"/>
        <v>0.14583333333333334</v>
      </c>
      <c r="R25" s="23"/>
      <c r="S25" s="35"/>
      <c r="T25" s="35"/>
      <c r="U25" s="36"/>
      <c r="V25" s="37"/>
      <c r="W25" s="38"/>
      <c r="X25" s="38"/>
    </row>
    <row r="26" spans="3:24" s="4" customFormat="1" ht="12.75">
      <c r="C26" s="113" t="s">
        <v>77</v>
      </c>
      <c r="R26" s="29" t="s">
        <v>36</v>
      </c>
      <c r="S26" s="40" t="s">
        <v>37</v>
      </c>
      <c r="T26" s="40" t="s">
        <v>38</v>
      </c>
      <c r="U26" s="39"/>
      <c r="V26" s="39"/>
      <c r="W26" s="41"/>
      <c r="X26" s="41"/>
    </row>
    <row r="27" spans="3:24" s="4" customFormat="1" ht="12">
      <c r="C27" s="5"/>
      <c r="E27" s="89"/>
      <c r="H27" s="89"/>
      <c r="K27" s="89"/>
      <c r="R27" s="113" t="s">
        <v>79</v>
      </c>
      <c r="S27" s="87"/>
      <c r="T27" s="87"/>
      <c r="V27" s="157" t="s">
        <v>40</v>
      </c>
      <c r="W27" s="88"/>
      <c r="X27" s="157" t="s">
        <v>39</v>
      </c>
    </row>
    <row r="28" spans="3:19" s="4" customFormat="1" ht="12">
      <c r="C28" s="5"/>
      <c r="E28" s="89"/>
      <c r="H28" s="89"/>
      <c r="K28" s="89"/>
      <c r="R28" s="87"/>
      <c r="S28" s="87"/>
    </row>
    <row r="29" spans="18:19" s="4" customFormat="1" ht="12">
      <c r="R29" s="87"/>
      <c r="S29" s="87"/>
    </row>
    <row r="30" spans="3:24" s="4" customFormat="1" ht="15">
      <c r="C30" s="5"/>
      <c r="E30" s="6"/>
      <c r="F30" s="7"/>
      <c r="G30" s="7"/>
      <c r="H30" s="6"/>
      <c r="I30" s="7"/>
      <c r="J30" s="7"/>
      <c r="K30" s="6"/>
      <c r="L30" s="7"/>
      <c r="M30" s="7"/>
      <c r="N30" s="102"/>
      <c r="O30" s="102"/>
      <c r="R30" s="54" t="s">
        <v>41</v>
      </c>
      <c r="S30" s="18"/>
      <c r="T30" s="18"/>
      <c r="U30" s="54" t="s">
        <v>23</v>
      </c>
      <c r="V30" s="47"/>
      <c r="W30" s="105"/>
      <c r="X30" s="19"/>
    </row>
    <row r="31" spans="2:24" s="4" customFormat="1" ht="12.75">
      <c r="B31" s="21" t="s">
        <v>22</v>
      </c>
      <c r="C31" s="22" t="s">
        <v>0</v>
      </c>
      <c r="D31" s="21" t="s">
        <v>1</v>
      </c>
      <c r="E31" s="21" t="s">
        <v>5</v>
      </c>
      <c r="F31" s="21" t="s">
        <v>3</v>
      </c>
      <c r="G31" s="21" t="s">
        <v>4</v>
      </c>
      <c r="H31" s="21" t="s">
        <v>6</v>
      </c>
      <c r="I31" s="21" t="s">
        <v>3</v>
      </c>
      <c r="J31" s="21" t="s">
        <v>4</v>
      </c>
      <c r="K31" s="21" t="s">
        <v>2</v>
      </c>
      <c r="L31" s="21" t="s">
        <v>3</v>
      </c>
      <c r="M31" s="21" t="s">
        <v>4</v>
      </c>
      <c r="N31" s="21" t="s">
        <v>21</v>
      </c>
      <c r="O31" s="21" t="s">
        <v>4</v>
      </c>
      <c r="P31" s="49" t="s">
        <v>35</v>
      </c>
      <c r="R31" s="1"/>
      <c r="S31" s="20" t="s">
        <v>17</v>
      </c>
      <c r="T31" s="20" t="s">
        <v>18</v>
      </c>
      <c r="U31" s="1" t="s">
        <v>14</v>
      </c>
      <c r="V31" s="2" t="s">
        <v>15</v>
      </c>
      <c r="W31" s="3" t="s">
        <v>16</v>
      </c>
      <c r="X31" s="3" t="s">
        <v>21</v>
      </c>
    </row>
    <row r="32" spans="2:24" s="4" customFormat="1" ht="12.75">
      <c r="B32" s="51" t="s">
        <v>60</v>
      </c>
      <c r="C32" s="53">
        <f aca="true" t="shared" si="4" ref="C32:C37">C33-1</f>
        <v>38482</v>
      </c>
      <c r="D32" s="8" t="s">
        <v>7</v>
      </c>
      <c r="E32" s="42">
        <v>0.041666666666666664</v>
      </c>
      <c r="F32" s="96">
        <v>1</v>
      </c>
      <c r="G32" s="125" t="s">
        <v>70</v>
      </c>
      <c r="H32" s="10"/>
      <c r="I32" s="97"/>
      <c r="J32" s="11"/>
      <c r="K32" s="42"/>
      <c r="L32" s="96"/>
      <c r="M32" s="43"/>
      <c r="N32" s="10"/>
      <c r="O32" s="103"/>
      <c r="P32" s="48">
        <f>E32+H32+K32+N32</f>
        <v>0.041666666666666664</v>
      </c>
      <c r="R32" s="23" t="s">
        <v>14</v>
      </c>
      <c r="S32" s="24">
        <f>SUM(E32:E38)</f>
        <v>0.14583333333333331</v>
      </c>
      <c r="T32" s="25">
        <f>S32*Ausgleichsfaktoren!C$2</f>
        <v>0.43749999999999994</v>
      </c>
      <c r="U32" s="108" t="s">
        <v>63</v>
      </c>
      <c r="V32" s="109" t="s">
        <v>63</v>
      </c>
      <c r="W32" s="110" t="s">
        <v>24</v>
      </c>
      <c r="X32" s="28"/>
    </row>
    <row r="33" spans="2:24" s="4" customFormat="1" ht="12.75">
      <c r="B33" s="12"/>
      <c r="C33" s="53">
        <f t="shared" si="4"/>
        <v>38483</v>
      </c>
      <c r="D33" s="13" t="s">
        <v>8</v>
      </c>
      <c r="E33" s="114">
        <v>0.0625</v>
      </c>
      <c r="F33" s="115">
        <v>1</v>
      </c>
      <c r="G33" s="115" t="s">
        <v>70</v>
      </c>
      <c r="H33" s="10">
        <v>0.052083333333333336</v>
      </c>
      <c r="I33" s="97" t="s">
        <v>55</v>
      </c>
      <c r="J33" s="11"/>
      <c r="K33" s="42"/>
      <c r="L33" s="96"/>
      <c r="M33" s="43"/>
      <c r="N33" s="10"/>
      <c r="O33" s="104"/>
      <c r="P33" s="48">
        <f aca="true" t="shared" si="5" ref="P33:P38">E33+H33+K33+N33</f>
        <v>0.11458333333333334</v>
      </c>
      <c r="R33" s="29" t="s">
        <v>15</v>
      </c>
      <c r="S33" s="24">
        <f>SUM(H32:H38)</f>
        <v>0.28125</v>
      </c>
      <c r="T33" s="30">
        <f>S33*Ausgleichsfaktoren!C$3</f>
        <v>8.4375</v>
      </c>
      <c r="U33" s="27" t="s">
        <v>24</v>
      </c>
      <c r="V33" s="27" t="s">
        <v>24</v>
      </c>
      <c r="W33" s="27" t="s">
        <v>63</v>
      </c>
      <c r="X33" s="28"/>
    </row>
    <row r="34" spans="2:24" s="4" customFormat="1" ht="12.75">
      <c r="B34" s="52" t="s">
        <v>30</v>
      </c>
      <c r="C34" s="53">
        <f t="shared" si="4"/>
        <v>38484</v>
      </c>
      <c r="D34" s="13" t="s">
        <v>9</v>
      </c>
      <c r="E34" s="42"/>
      <c r="F34" s="96"/>
      <c r="G34" s="125"/>
      <c r="H34" s="16"/>
      <c r="I34" s="123"/>
      <c r="J34" s="17"/>
      <c r="K34" s="164">
        <v>0.052083333333333336</v>
      </c>
      <c r="L34" s="117" t="s">
        <v>71</v>
      </c>
      <c r="M34" s="118" t="s">
        <v>81</v>
      </c>
      <c r="N34" s="122"/>
      <c r="O34" s="104"/>
      <c r="P34" s="48">
        <f t="shared" si="5"/>
        <v>0.052083333333333336</v>
      </c>
      <c r="R34" s="23" t="s">
        <v>16</v>
      </c>
      <c r="S34" s="24">
        <f>SUM(K32:K38)</f>
        <v>0.13541666666666669</v>
      </c>
      <c r="T34" s="30">
        <f>S34*Ausgleichsfaktoren!C$4</f>
        <v>1.760416666666667</v>
      </c>
      <c r="U34" s="27" t="s">
        <v>25</v>
      </c>
      <c r="V34" s="111" t="s">
        <v>21</v>
      </c>
      <c r="W34" s="111" t="s">
        <v>21</v>
      </c>
      <c r="X34" s="28"/>
    </row>
    <row r="35" spans="2:24" s="4" customFormat="1" ht="12.75">
      <c r="B35" s="50">
        <v>5</v>
      </c>
      <c r="C35" s="53">
        <f t="shared" si="4"/>
        <v>38485</v>
      </c>
      <c r="D35" s="13" t="s">
        <v>10</v>
      </c>
      <c r="E35" s="42"/>
      <c r="F35" s="96"/>
      <c r="G35" s="125"/>
      <c r="H35" s="16"/>
      <c r="I35" s="123"/>
      <c r="J35" s="17"/>
      <c r="K35" s="42">
        <v>0.020833333333333332</v>
      </c>
      <c r="L35" s="96">
        <v>1</v>
      </c>
      <c r="M35" s="43" t="s">
        <v>82</v>
      </c>
      <c r="N35" s="10"/>
      <c r="O35" s="104"/>
      <c r="P35" s="48">
        <f>E35+H35+K35+N35</f>
        <v>0.020833333333333332</v>
      </c>
      <c r="R35" s="23" t="s">
        <v>21</v>
      </c>
      <c r="S35" s="24">
        <f>SUM(N32:N38)</f>
        <v>0</v>
      </c>
      <c r="T35" s="30"/>
      <c r="U35" s="26"/>
      <c r="V35" s="27"/>
      <c r="W35" s="28"/>
      <c r="X35" s="28"/>
    </row>
    <row r="36" spans="2:24" s="4" customFormat="1" ht="13.5" thickBot="1">
      <c r="B36" s="55"/>
      <c r="C36" s="53">
        <f t="shared" si="4"/>
        <v>38486</v>
      </c>
      <c r="D36" s="13" t="s">
        <v>11</v>
      </c>
      <c r="E36" s="42">
        <v>0.041666666666666664</v>
      </c>
      <c r="F36" s="96">
        <v>1</v>
      </c>
      <c r="G36" s="125" t="s">
        <v>70</v>
      </c>
      <c r="H36" s="14"/>
      <c r="I36" s="99"/>
      <c r="J36" s="15"/>
      <c r="K36" s="42"/>
      <c r="L36" s="96"/>
      <c r="M36" s="43"/>
      <c r="N36" s="10"/>
      <c r="O36" s="104"/>
      <c r="P36" s="48">
        <f>E36+H36+K36+N36</f>
        <v>0.041666666666666664</v>
      </c>
      <c r="R36" s="31"/>
      <c r="S36" s="32">
        <f>SUM(S32:S35)</f>
        <v>0.5625</v>
      </c>
      <c r="T36" s="33">
        <f>SUM(T32:T35)</f>
        <v>10.635416666666668</v>
      </c>
      <c r="U36" s="26"/>
      <c r="V36" s="27"/>
      <c r="W36" s="28"/>
      <c r="X36" s="28"/>
    </row>
    <row r="37" spans="2:24" s="4" customFormat="1" ht="14.25" thickBot="1" thickTop="1">
      <c r="B37" s="55"/>
      <c r="C37" s="53">
        <f t="shared" si="4"/>
        <v>38487</v>
      </c>
      <c r="D37" s="11" t="s">
        <v>13</v>
      </c>
      <c r="E37" s="42"/>
      <c r="F37" s="96"/>
      <c r="G37" s="125"/>
      <c r="H37" s="158">
        <v>0.10416666666666667</v>
      </c>
      <c r="I37" s="159" t="s">
        <v>55</v>
      </c>
      <c r="J37" s="163" t="s">
        <v>72</v>
      </c>
      <c r="K37" s="162">
        <v>0.041666666666666664</v>
      </c>
      <c r="L37" s="159" t="s">
        <v>80</v>
      </c>
      <c r="M37" s="160" t="s">
        <v>72</v>
      </c>
      <c r="N37" s="10"/>
      <c r="O37" s="104"/>
      <c r="P37" s="48">
        <f t="shared" si="5"/>
        <v>0.14583333333333334</v>
      </c>
      <c r="R37" s="31" t="s">
        <v>34</v>
      </c>
      <c r="S37" s="34">
        <v>13.5</v>
      </c>
      <c r="T37" s="34"/>
      <c r="U37" s="26"/>
      <c r="V37" s="27"/>
      <c r="W37" s="28"/>
      <c r="X37" s="28"/>
    </row>
    <row r="38" spans="2:24" s="4" customFormat="1" ht="13.5" thickTop="1">
      <c r="B38" s="55"/>
      <c r="C38" s="53">
        <f>C45-1</f>
        <v>38488</v>
      </c>
      <c r="D38" s="11" t="s">
        <v>12</v>
      </c>
      <c r="E38" s="42"/>
      <c r="F38" s="96"/>
      <c r="G38" s="96"/>
      <c r="H38" s="10">
        <v>0.125</v>
      </c>
      <c r="I38" s="97">
        <v>1</v>
      </c>
      <c r="J38" s="11" t="s">
        <v>69</v>
      </c>
      <c r="K38" s="175">
        <v>0.020833333333333332</v>
      </c>
      <c r="L38" s="176">
        <v>1</v>
      </c>
      <c r="M38" s="177" t="s">
        <v>69</v>
      </c>
      <c r="N38" s="10"/>
      <c r="O38" s="103"/>
      <c r="P38" s="48">
        <f t="shared" si="5"/>
        <v>0.14583333333333334</v>
      </c>
      <c r="R38" s="23"/>
      <c r="S38" s="35"/>
      <c r="T38" s="35"/>
      <c r="U38" s="36"/>
      <c r="V38" s="37"/>
      <c r="W38" s="38"/>
      <c r="X38" s="38"/>
    </row>
    <row r="39" spans="3:24" s="4" customFormat="1" ht="12.75">
      <c r="C39" s="113" t="s">
        <v>77</v>
      </c>
      <c r="R39" s="29" t="s">
        <v>36</v>
      </c>
      <c r="S39" s="40" t="s">
        <v>37</v>
      </c>
      <c r="T39" s="40" t="s">
        <v>38</v>
      </c>
      <c r="U39" s="39"/>
      <c r="V39" s="39"/>
      <c r="W39" s="41"/>
      <c r="X39" s="41"/>
    </row>
    <row r="40" spans="18:24" s="4" customFormat="1" ht="12">
      <c r="R40" s="113" t="s">
        <v>79</v>
      </c>
      <c r="S40" s="87"/>
      <c r="T40" s="87"/>
      <c r="V40" s="157" t="s">
        <v>40</v>
      </c>
      <c r="W40" s="88"/>
      <c r="X40" s="157" t="s">
        <v>39</v>
      </c>
    </row>
    <row r="41" spans="18:19" s="4" customFormat="1" ht="12">
      <c r="R41" s="87"/>
      <c r="S41" s="87"/>
    </row>
    <row r="42" spans="18:19" s="4" customFormat="1" ht="12">
      <c r="R42" s="87"/>
      <c r="S42" s="87"/>
    </row>
    <row r="43" spans="3:24" s="4" customFormat="1" ht="15">
      <c r="C43" s="5"/>
      <c r="E43" s="6"/>
      <c r="F43" s="7"/>
      <c r="G43" s="7"/>
      <c r="H43" s="6"/>
      <c r="I43" s="7"/>
      <c r="J43" s="7"/>
      <c r="K43" s="6"/>
      <c r="L43" s="7"/>
      <c r="M43" s="7"/>
      <c r="N43" s="102"/>
      <c r="O43" s="102"/>
      <c r="R43" s="54" t="s">
        <v>41</v>
      </c>
      <c r="S43" s="18"/>
      <c r="T43" s="18"/>
      <c r="U43" s="54" t="s">
        <v>23</v>
      </c>
      <c r="V43" s="47"/>
      <c r="W43" s="105"/>
      <c r="X43" s="19"/>
    </row>
    <row r="44" spans="2:24" s="4" customFormat="1" ht="12.75">
      <c r="B44" s="21" t="s">
        <v>22</v>
      </c>
      <c r="C44" s="22" t="s">
        <v>0</v>
      </c>
      <c r="D44" s="21" t="s">
        <v>1</v>
      </c>
      <c r="E44" s="21" t="s">
        <v>5</v>
      </c>
      <c r="F44" s="21" t="s">
        <v>3</v>
      </c>
      <c r="G44" s="21" t="s">
        <v>4</v>
      </c>
      <c r="H44" s="21" t="s">
        <v>6</v>
      </c>
      <c r="I44" s="21" t="s">
        <v>3</v>
      </c>
      <c r="J44" s="21" t="s">
        <v>4</v>
      </c>
      <c r="K44" s="21" t="s">
        <v>2</v>
      </c>
      <c r="L44" s="21" t="s">
        <v>3</v>
      </c>
      <c r="M44" s="21" t="s">
        <v>4</v>
      </c>
      <c r="N44" s="21" t="s">
        <v>21</v>
      </c>
      <c r="O44" s="21" t="s">
        <v>4</v>
      </c>
      <c r="P44" s="49" t="s">
        <v>35</v>
      </c>
      <c r="R44" s="1"/>
      <c r="S44" s="20" t="s">
        <v>17</v>
      </c>
      <c r="T44" s="20" t="s">
        <v>18</v>
      </c>
      <c r="U44" s="1" t="s">
        <v>14</v>
      </c>
      <c r="V44" s="2" t="s">
        <v>15</v>
      </c>
      <c r="W44" s="3" t="s">
        <v>16</v>
      </c>
      <c r="X44" s="3" t="s">
        <v>21</v>
      </c>
    </row>
    <row r="45" spans="2:24" s="4" customFormat="1" ht="12.75">
      <c r="B45" s="51" t="s">
        <v>60</v>
      </c>
      <c r="C45" s="53">
        <f aca="true" t="shared" si="6" ref="C45:C50">C46-1</f>
        <v>38489</v>
      </c>
      <c r="D45" s="8" t="s">
        <v>7</v>
      </c>
      <c r="E45" s="42">
        <v>0.0416666666666667</v>
      </c>
      <c r="F45" s="96">
        <v>1</v>
      </c>
      <c r="G45" s="124" t="s">
        <v>75</v>
      </c>
      <c r="H45" s="10"/>
      <c r="I45" s="97"/>
      <c r="J45" s="11"/>
      <c r="K45" s="42"/>
      <c r="L45" s="96"/>
      <c r="M45" s="43"/>
      <c r="N45" s="10"/>
      <c r="O45" s="103"/>
      <c r="P45" s="48">
        <f>E45+H45+K45+N45</f>
        <v>0.0416666666666667</v>
      </c>
      <c r="R45" s="23" t="s">
        <v>14</v>
      </c>
      <c r="S45" s="24">
        <f>SUM(E45:E51)</f>
        <v>0.12500000000000003</v>
      </c>
      <c r="T45" s="25">
        <f>S45*Ausgleichsfaktoren!C$2</f>
        <v>0.3750000000000001</v>
      </c>
      <c r="U45" s="108" t="s">
        <v>63</v>
      </c>
      <c r="V45" s="109" t="s">
        <v>63</v>
      </c>
      <c r="W45" s="110" t="s">
        <v>24</v>
      </c>
      <c r="X45" s="28"/>
    </row>
    <row r="46" spans="2:24" s="4" customFormat="1" ht="12.75">
      <c r="B46" s="12"/>
      <c r="C46" s="53">
        <f t="shared" si="6"/>
        <v>38490</v>
      </c>
      <c r="D46" s="13" t="s">
        <v>8</v>
      </c>
      <c r="E46" s="42"/>
      <c r="F46" s="96"/>
      <c r="G46" s="124"/>
      <c r="H46" s="14"/>
      <c r="I46" s="97"/>
      <c r="J46" s="11"/>
      <c r="K46" s="44">
        <v>0.03125</v>
      </c>
      <c r="L46" s="100" t="s">
        <v>55</v>
      </c>
      <c r="M46" s="43" t="s">
        <v>54</v>
      </c>
      <c r="N46" s="10"/>
      <c r="O46" s="104"/>
      <c r="P46" s="48">
        <f aca="true" t="shared" si="7" ref="P46:P51">E46+H46+K46+N46</f>
        <v>0.03125</v>
      </c>
      <c r="R46" s="29" t="s">
        <v>15</v>
      </c>
      <c r="S46" s="24">
        <f>SUM(H45:H51)</f>
        <v>0.14583333333333334</v>
      </c>
      <c r="T46" s="30">
        <f>S46*Ausgleichsfaktoren!C$3</f>
        <v>4.375</v>
      </c>
      <c r="U46" s="27" t="s">
        <v>24</v>
      </c>
      <c r="V46" s="27" t="s">
        <v>24</v>
      </c>
      <c r="W46" s="27" t="s">
        <v>63</v>
      </c>
      <c r="X46" s="28"/>
    </row>
    <row r="47" spans="2:24" s="4" customFormat="1" ht="12.75">
      <c r="B47" s="52" t="s">
        <v>30</v>
      </c>
      <c r="C47" s="53">
        <f t="shared" si="6"/>
        <v>38491</v>
      </c>
      <c r="D47" s="13" t="s">
        <v>9</v>
      </c>
      <c r="E47" s="42"/>
      <c r="F47" s="96"/>
      <c r="G47" s="124"/>
      <c r="H47" s="10">
        <v>0.041666666666666664</v>
      </c>
      <c r="I47" s="98">
        <v>1</v>
      </c>
      <c r="J47" s="11" t="s">
        <v>82</v>
      </c>
      <c r="K47" s="44"/>
      <c r="L47" s="100"/>
      <c r="M47" s="45"/>
      <c r="N47" s="10"/>
      <c r="O47" s="104"/>
      <c r="P47" s="48">
        <f t="shared" si="7"/>
        <v>0.041666666666666664</v>
      </c>
      <c r="R47" s="23" t="s">
        <v>16</v>
      </c>
      <c r="S47" s="24">
        <f>SUM(K45:K51)</f>
        <v>0.11805555555555555</v>
      </c>
      <c r="T47" s="30">
        <f>S47*Ausgleichsfaktoren!C$4</f>
        <v>1.534722222222222</v>
      </c>
      <c r="U47" s="27" t="s">
        <v>25</v>
      </c>
      <c r="V47" s="111" t="s">
        <v>21</v>
      </c>
      <c r="W47" s="111" t="s">
        <v>21</v>
      </c>
      <c r="X47" s="28"/>
    </row>
    <row r="48" spans="2:24" s="4" customFormat="1" ht="12.75">
      <c r="B48" s="50">
        <v>4</v>
      </c>
      <c r="C48" s="53">
        <f t="shared" si="6"/>
        <v>38492</v>
      </c>
      <c r="D48" s="13" t="s">
        <v>10</v>
      </c>
      <c r="E48" s="42"/>
      <c r="F48" s="96"/>
      <c r="G48" s="125"/>
      <c r="H48" s="10"/>
      <c r="I48" s="97"/>
      <c r="J48" s="11"/>
      <c r="K48" s="44">
        <v>0.03125</v>
      </c>
      <c r="L48" s="100" t="s">
        <v>55</v>
      </c>
      <c r="M48" s="43" t="s">
        <v>54</v>
      </c>
      <c r="N48" s="10"/>
      <c r="O48" s="104"/>
      <c r="P48" s="48">
        <f>E48+H48+K48+N48</f>
        <v>0.03125</v>
      </c>
      <c r="R48" s="23" t="s">
        <v>21</v>
      </c>
      <c r="S48" s="24">
        <f>SUM(N45:N51)</f>
        <v>0</v>
      </c>
      <c r="T48" s="30"/>
      <c r="U48" s="26"/>
      <c r="V48" s="27"/>
      <c r="W48" s="28"/>
      <c r="X48" s="28"/>
    </row>
    <row r="49" spans="2:24" s="4" customFormat="1" ht="12.75">
      <c r="B49" s="55"/>
      <c r="C49" s="53">
        <f t="shared" si="6"/>
        <v>38493</v>
      </c>
      <c r="D49" s="13" t="s">
        <v>11</v>
      </c>
      <c r="E49" s="42">
        <v>0.041666666666666664</v>
      </c>
      <c r="F49" s="96">
        <v>1</v>
      </c>
      <c r="G49" s="125" t="s">
        <v>69</v>
      </c>
      <c r="H49" s="14"/>
      <c r="I49" s="99"/>
      <c r="J49" s="15"/>
      <c r="K49" s="44"/>
      <c r="L49" s="100"/>
      <c r="M49" s="45"/>
      <c r="N49" s="10"/>
      <c r="O49" s="104"/>
      <c r="P49" s="48">
        <f>E49+H49+K49+N49</f>
        <v>0.041666666666666664</v>
      </c>
      <c r="R49" s="31"/>
      <c r="S49" s="32">
        <f>SUM(S45:S48)</f>
        <v>0.38888888888888895</v>
      </c>
      <c r="T49" s="33">
        <f>SUM(T45:T48)</f>
        <v>6.284722222222222</v>
      </c>
      <c r="U49" s="26"/>
      <c r="V49" s="27"/>
      <c r="W49" s="28"/>
      <c r="X49" s="28"/>
    </row>
    <row r="50" spans="2:24" s="4" customFormat="1" ht="13.5" thickBot="1">
      <c r="B50" s="55"/>
      <c r="C50" s="53">
        <f t="shared" si="6"/>
        <v>38494</v>
      </c>
      <c r="D50" s="11" t="s">
        <v>13</v>
      </c>
      <c r="E50" s="44"/>
      <c r="F50" s="100"/>
      <c r="G50" s="129"/>
      <c r="H50" s="14"/>
      <c r="I50" s="99"/>
      <c r="J50" s="15"/>
      <c r="K50" s="44"/>
      <c r="L50" s="100"/>
      <c r="M50" s="45"/>
      <c r="N50" s="10"/>
      <c r="O50" s="104"/>
      <c r="P50" s="48">
        <f t="shared" si="7"/>
        <v>0</v>
      </c>
      <c r="R50" s="31" t="s">
        <v>34</v>
      </c>
      <c r="S50" s="34">
        <v>9.5</v>
      </c>
      <c r="T50" s="34"/>
      <c r="U50" s="26"/>
      <c r="V50" s="27"/>
      <c r="W50" s="28"/>
      <c r="X50" s="28"/>
    </row>
    <row r="51" spans="2:24" s="4" customFormat="1" ht="13.5" thickBot="1">
      <c r="B51" s="55"/>
      <c r="C51" s="53">
        <f>PEAK!C5-1</f>
        <v>38495</v>
      </c>
      <c r="D51" s="130" t="s">
        <v>12</v>
      </c>
      <c r="E51" s="131">
        <v>0.041666666666666664</v>
      </c>
      <c r="F51" s="132">
        <v>1</v>
      </c>
      <c r="G51" s="132" t="s">
        <v>70</v>
      </c>
      <c r="H51" s="133">
        <v>0.10416666666666667</v>
      </c>
      <c r="I51" s="132" t="s">
        <v>55</v>
      </c>
      <c r="J51" s="134" t="s">
        <v>72</v>
      </c>
      <c r="K51" s="133">
        <v>0.05555555555555555</v>
      </c>
      <c r="L51" s="132" t="s">
        <v>80</v>
      </c>
      <c r="M51" s="135" t="s">
        <v>72</v>
      </c>
      <c r="N51" s="122"/>
      <c r="O51" s="103"/>
      <c r="P51" s="48">
        <f t="shared" si="7"/>
        <v>0.2013888888888889</v>
      </c>
      <c r="R51" s="23"/>
      <c r="S51" s="35"/>
      <c r="T51" s="35"/>
      <c r="U51" s="36"/>
      <c r="V51" s="37"/>
      <c r="W51" s="38"/>
      <c r="X51" s="38"/>
    </row>
    <row r="52" spans="3:24" s="4" customFormat="1" ht="12.75">
      <c r="C52" s="113" t="s">
        <v>77</v>
      </c>
      <c r="R52" s="29" t="s">
        <v>36</v>
      </c>
      <c r="S52" s="40" t="s">
        <v>37</v>
      </c>
      <c r="T52" s="40" t="s">
        <v>38</v>
      </c>
      <c r="U52" s="39"/>
      <c r="V52" s="39"/>
      <c r="W52" s="41"/>
      <c r="X52" s="41"/>
    </row>
    <row r="53" spans="3:24" s="4" customFormat="1" ht="12">
      <c r="C53" s="86"/>
      <c r="R53" s="113" t="s">
        <v>79</v>
      </c>
      <c r="S53" s="87"/>
      <c r="T53" s="87"/>
      <c r="V53" s="157" t="s">
        <v>40</v>
      </c>
      <c r="W53" s="88"/>
      <c r="X53" s="157" t="s">
        <v>39</v>
      </c>
    </row>
    <row r="54" s="7" customFormat="1" ht="12"/>
    <row r="55" spans="18:19" s="80" customFormat="1" ht="12">
      <c r="R55" s="81"/>
      <c r="S55" s="81"/>
    </row>
    <row r="56" spans="18:19" s="80" customFormat="1" ht="12">
      <c r="R56" s="81"/>
      <c r="S56" s="81"/>
    </row>
    <row r="57" spans="1:32" s="80" customFormat="1" ht="15">
      <c r="A57" s="119" t="s">
        <v>53</v>
      </c>
      <c r="B57" s="155"/>
      <c r="C57" s="180" t="s">
        <v>76</v>
      </c>
      <c r="D57" s="180"/>
      <c r="E57" s="180"/>
      <c r="F57" s="180"/>
      <c r="G57" s="180"/>
      <c r="H57" s="180"/>
      <c r="I57" s="180"/>
      <c r="J57" s="180"/>
      <c r="K57" s="180"/>
      <c r="L57" s="180"/>
      <c r="M57" s="180"/>
      <c r="N57" s="155"/>
      <c r="O57" s="155"/>
      <c r="P57" s="155"/>
      <c r="Q57" s="155"/>
      <c r="R57" s="156"/>
      <c r="S57" s="156"/>
      <c r="T57" s="155"/>
      <c r="U57" s="155"/>
      <c r="V57" s="155"/>
      <c r="W57" s="155"/>
      <c r="X57" s="155"/>
      <c r="Y57" s="155"/>
      <c r="Z57" s="155"/>
      <c r="AA57" s="155"/>
      <c r="AB57" s="155"/>
      <c r="AC57" s="155"/>
      <c r="AD57" s="155"/>
      <c r="AE57" s="155"/>
      <c r="AF57" s="155"/>
    </row>
    <row r="58" ht="12"/>
    <row r="59" ht="12"/>
  </sheetData>
  <mergeCells count="1">
    <mergeCell ref="C57:M57"/>
  </mergeCells>
  <hyperlinks>
    <hyperlink ref="C57" r:id="rId1" display="http://www.triathlon-szene.de/index.php?option=com_content&amp;task=blogcategory&amp;id=19&amp;Itemid=52"/>
    <hyperlink ref="C12" r:id="rId2" display="» Quelle: www.triathlon-szene.de"/>
    <hyperlink ref="C26" r:id="rId3" display="» Quelle: www.triathlon-szene.de"/>
    <hyperlink ref="C39" r:id="rId4" display="» Quelle: www.triathlon-szene.de"/>
    <hyperlink ref="C52" r:id="rId5" display="» Quelle: www.triathlon-szene.de"/>
    <hyperlink ref="X13" r:id="rId6" display="» Forum"/>
    <hyperlink ref="V13" r:id="rId7" display="» Magazin"/>
    <hyperlink ref="X27" r:id="rId8" display="» Forum"/>
    <hyperlink ref="V27" r:id="rId9" display="» Magazin"/>
    <hyperlink ref="X40" r:id="rId10" display="» Forum"/>
    <hyperlink ref="V40" r:id="rId11" display="» Magazin"/>
    <hyperlink ref="X53" r:id="rId12" display="» Forum"/>
    <hyperlink ref="V53" r:id="rId13" display="» Magazin"/>
    <hyperlink ref="R13" r:id="rId14" display="Triathlon-Filmarchiv"/>
    <hyperlink ref="R27" r:id="rId15" display="Triathlon-Filmarchiv"/>
    <hyperlink ref="R40" r:id="rId16" display="Triathlon-Filmarchiv"/>
    <hyperlink ref="R53" r:id="rId17" display="Triathlon-Filmarchiv"/>
  </hyperlinks>
  <printOptions/>
  <pageMargins left="0.75" right="0.75" top="1" bottom="1" header="0.5" footer="0.5"/>
  <pageSetup orientation="portrait" paperSize="9"/>
  <drawing r:id="rId20"/>
  <legacyDrawing r:id="rId19"/>
</worksheet>
</file>

<file path=xl/worksheets/sheet6.xml><?xml version="1.0" encoding="utf-8"?>
<worksheet xmlns="http://schemas.openxmlformats.org/spreadsheetml/2006/main" xmlns:r="http://schemas.openxmlformats.org/officeDocument/2006/relationships">
  <dimension ref="A1:AF44"/>
  <sheetViews>
    <sheetView workbookViewId="0" topLeftCell="A1">
      <selection activeCell="C15" sqref="C15"/>
    </sheetView>
  </sheetViews>
  <sheetFormatPr defaultColWidth="11.00390625" defaultRowHeight="12"/>
  <cols>
    <col min="1" max="23" width="10.875" style="106" customWidth="1"/>
    <col min="24" max="24" width="13.00390625" style="106" bestFit="1" customWidth="1"/>
    <col min="25" max="16384" width="10.875" style="106" customWidth="1"/>
  </cols>
  <sheetData>
    <row r="1" spans="18:19" s="80" customFormat="1" ht="100.5" customHeight="1">
      <c r="R1" s="81"/>
      <c r="S1" s="81"/>
    </row>
    <row r="2" spans="3:19" s="82" customFormat="1" ht="12">
      <c r="C2" s="83"/>
      <c r="E2" s="84"/>
      <c r="H2" s="84"/>
      <c r="K2" s="84"/>
      <c r="R2" s="85"/>
      <c r="S2" s="85"/>
    </row>
    <row r="3" spans="3:24" s="4" customFormat="1" ht="15">
      <c r="C3" s="5"/>
      <c r="E3" s="6"/>
      <c r="F3" s="7"/>
      <c r="G3" s="7"/>
      <c r="H3" s="6"/>
      <c r="I3" s="7"/>
      <c r="J3" s="7"/>
      <c r="K3" s="6"/>
      <c r="L3" s="7"/>
      <c r="M3" s="7"/>
      <c r="N3" s="102"/>
      <c r="O3" s="102"/>
      <c r="R3" s="54" t="s">
        <v>41</v>
      </c>
      <c r="S3" s="18"/>
      <c r="T3" s="18"/>
      <c r="U3" s="54" t="s">
        <v>23</v>
      </c>
      <c r="V3" s="47"/>
      <c r="W3" s="105"/>
      <c r="X3" s="19"/>
    </row>
    <row r="4" spans="2:24" s="4" customFormat="1" ht="12.75">
      <c r="B4" s="21" t="s">
        <v>22</v>
      </c>
      <c r="C4" s="22" t="s">
        <v>0</v>
      </c>
      <c r="D4" s="21" t="s">
        <v>1</v>
      </c>
      <c r="E4" s="21" t="s">
        <v>5</v>
      </c>
      <c r="F4" s="21" t="s">
        <v>3</v>
      </c>
      <c r="G4" s="21" t="s">
        <v>4</v>
      </c>
      <c r="H4" s="21" t="s">
        <v>6</v>
      </c>
      <c r="I4" s="21" t="s">
        <v>3</v>
      </c>
      <c r="J4" s="21" t="s">
        <v>4</v>
      </c>
      <c r="K4" s="21" t="s">
        <v>2</v>
      </c>
      <c r="L4" s="21" t="s">
        <v>3</v>
      </c>
      <c r="M4" s="21" t="s">
        <v>4</v>
      </c>
      <c r="N4" s="21" t="s">
        <v>21</v>
      </c>
      <c r="O4" s="21" t="s">
        <v>4</v>
      </c>
      <c r="P4" s="49" t="s">
        <v>35</v>
      </c>
      <c r="R4" s="1"/>
      <c r="S4" s="20" t="s">
        <v>17</v>
      </c>
      <c r="T4" s="20" t="s">
        <v>18</v>
      </c>
      <c r="U4" s="1" t="s">
        <v>14</v>
      </c>
      <c r="V4" s="2" t="s">
        <v>15</v>
      </c>
      <c r="W4" s="3" t="s">
        <v>16</v>
      </c>
      <c r="X4" s="3" t="s">
        <v>21</v>
      </c>
    </row>
    <row r="5" spans="2:24" s="4" customFormat="1" ht="12.75">
      <c r="B5" s="51" t="s">
        <v>61</v>
      </c>
      <c r="C5" s="53">
        <f aca="true" t="shared" si="0" ref="C5:C10">C6-1</f>
        <v>38496</v>
      </c>
      <c r="D5" s="8" t="s">
        <v>7</v>
      </c>
      <c r="E5" s="42"/>
      <c r="F5" s="96"/>
      <c r="G5" s="124"/>
      <c r="H5" s="10"/>
      <c r="I5" s="97"/>
      <c r="J5" s="11"/>
      <c r="K5" s="44"/>
      <c r="L5" s="100"/>
      <c r="M5" s="43"/>
      <c r="N5" s="10"/>
      <c r="O5" s="103"/>
      <c r="P5" s="48">
        <f>E5+H5+K5+N5</f>
        <v>0</v>
      </c>
      <c r="R5" s="23" t="s">
        <v>14</v>
      </c>
      <c r="S5" s="24">
        <f>SUM(E5:E11)</f>
        <v>0.09375000000000003</v>
      </c>
      <c r="T5" s="25">
        <f>S5*Ausgleichsfaktoren!C$2</f>
        <v>0.2812500000000001</v>
      </c>
      <c r="U5" s="26" t="s">
        <v>24</v>
      </c>
      <c r="V5" s="26" t="s">
        <v>24</v>
      </c>
      <c r="W5" s="26" t="s">
        <v>24</v>
      </c>
      <c r="X5" s="27"/>
    </row>
    <row r="6" spans="2:24" s="4" customFormat="1" ht="13.5" thickBot="1">
      <c r="B6" s="12"/>
      <c r="C6" s="53">
        <f>C7-1</f>
        <v>38497</v>
      </c>
      <c r="D6" s="13" t="s">
        <v>8</v>
      </c>
      <c r="E6" s="42"/>
      <c r="F6" s="96"/>
      <c r="G6" s="124"/>
      <c r="H6" s="14">
        <v>0.052083333333333336</v>
      </c>
      <c r="I6" s="97">
        <v>1</v>
      </c>
      <c r="J6" s="11" t="s">
        <v>82</v>
      </c>
      <c r="K6" s="44"/>
      <c r="L6" s="100"/>
      <c r="M6" s="43"/>
      <c r="N6" s="10"/>
      <c r="O6" s="104"/>
      <c r="P6" s="48">
        <f aca="true" t="shared" si="1" ref="P6:P11">E6+H6+K6+N6</f>
        <v>0.052083333333333336</v>
      </c>
      <c r="R6" s="29" t="s">
        <v>15</v>
      </c>
      <c r="S6" s="24">
        <f>SUM(H5:H11)</f>
        <v>0.21875</v>
      </c>
      <c r="T6" s="30">
        <f>S6*Ausgleichsfaktoren!C$3</f>
        <v>6.5625</v>
      </c>
      <c r="U6" s="26" t="s">
        <v>63</v>
      </c>
      <c r="V6" s="26" t="s">
        <v>63</v>
      </c>
      <c r="W6" s="26" t="s">
        <v>63</v>
      </c>
      <c r="X6" s="27"/>
    </row>
    <row r="7" spans="2:24" s="4" customFormat="1" ht="14.25" thickBot="1" thickTop="1">
      <c r="B7" s="52" t="s">
        <v>30</v>
      </c>
      <c r="C7" s="53">
        <f t="shared" si="0"/>
        <v>38498</v>
      </c>
      <c r="D7" s="13" t="s">
        <v>9</v>
      </c>
      <c r="E7" s="42"/>
      <c r="F7" s="96"/>
      <c r="G7" s="124"/>
      <c r="H7" s="158">
        <v>0.0625</v>
      </c>
      <c r="I7" s="159" t="s">
        <v>55</v>
      </c>
      <c r="J7" s="163" t="s">
        <v>72</v>
      </c>
      <c r="K7" s="162">
        <v>0.03125</v>
      </c>
      <c r="L7" s="159" t="s">
        <v>80</v>
      </c>
      <c r="M7" s="160" t="s">
        <v>72</v>
      </c>
      <c r="N7" s="10"/>
      <c r="O7" s="104"/>
      <c r="P7" s="48">
        <f t="shared" si="1"/>
        <v>0.09375</v>
      </c>
      <c r="R7" s="23" t="s">
        <v>16</v>
      </c>
      <c r="S7" s="24">
        <f>SUM(K5:K11)</f>
        <v>0.10416666666666666</v>
      </c>
      <c r="T7" s="30">
        <f>S7*Ausgleichsfaktoren!C$4</f>
        <v>1.3541666666666665</v>
      </c>
      <c r="U7" s="27" t="s">
        <v>25</v>
      </c>
      <c r="V7" s="27" t="s">
        <v>25</v>
      </c>
      <c r="W7" s="27" t="s">
        <v>25</v>
      </c>
      <c r="X7" s="28"/>
    </row>
    <row r="8" spans="2:24" s="4" customFormat="1" ht="13.5" thickTop="1">
      <c r="B8" s="50">
        <v>3</v>
      </c>
      <c r="C8" s="53">
        <f t="shared" si="0"/>
        <v>38499</v>
      </c>
      <c r="D8" s="13" t="s">
        <v>10</v>
      </c>
      <c r="E8" s="42">
        <v>0.0416666666666667</v>
      </c>
      <c r="F8" s="96">
        <v>1</v>
      </c>
      <c r="G8" s="124" t="s">
        <v>75</v>
      </c>
      <c r="H8" s="10"/>
      <c r="I8" s="97"/>
      <c r="J8" s="11"/>
      <c r="K8" s="44"/>
      <c r="L8" s="100"/>
      <c r="M8" s="45"/>
      <c r="N8" s="10"/>
      <c r="O8" s="104"/>
      <c r="P8" s="48">
        <f>E8+H8+K8+N8</f>
        <v>0.0416666666666667</v>
      </c>
      <c r="R8" s="23" t="s">
        <v>21</v>
      </c>
      <c r="S8" s="24">
        <f>SUM(N5:N11)</f>
        <v>0</v>
      </c>
      <c r="T8" s="30"/>
      <c r="U8" s="26"/>
      <c r="V8" s="27"/>
      <c r="W8" s="28"/>
      <c r="X8" s="28"/>
    </row>
    <row r="9" spans="2:24" s="4" customFormat="1" ht="12.75">
      <c r="B9" s="55"/>
      <c r="C9" s="53">
        <f t="shared" si="0"/>
        <v>38500</v>
      </c>
      <c r="D9" s="13" t="s">
        <v>11</v>
      </c>
      <c r="E9" s="42"/>
      <c r="F9" s="96"/>
      <c r="G9" s="125"/>
      <c r="H9" s="14"/>
      <c r="I9" s="99"/>
      <c r="J9" s="15"/>
      <c r="K9" s="44">
        <v>0.03125</v>
      </c>
      <c r="L9" s="100">
        <v>1</v>
      </c>
      <c r="M9" s="45" t="s">
        <v>54</v>
      </c>
      <c r="N9" s="10"/>
      <c r="O9" s="104"/>
      <c r="P9" s="48">
        <f>E9+H9+K9+N9</f>
        <v>0.03125</v>
      </c>
      <c r="R9" s="31"/>
      <c r="S9" s="32">
        <f>SUM(S5:S8)</f>
        <v>0.41666666666666663</v>
      </c>
      <c r="T9" s="33">
        <f>SUM(T5:T8)</f>
        <v>8.197916666666666</v>
      </c>
      <c r="U9" s="26"/>
      <c r="V9" s="27"/>
      <c r="W9" s="28"/>
      <c r="X9" s="28"/>
    </row>
    <row r="10" spans="2:24" s="4" customFormat="1" ht="13.5" thickBot="1">
      <c r="B10" s="55"/>
      <c r="C10" s="53">
        <f t="shared" si="0"/>
        <v>38501</v>
      </c>
      <c r="D10" s="11" t="s">
        <v>13</v>
      </c>
      <c r="E10" s="114">
        <v>0.052083333333333336</v>
      </c>
      <c r="F10" s="115">
        <v>1</v>
      </c>
      <c r="G10" s="115" t="s">
        <v>24</v>
      </c>
      <c r="H10" s="10"/>
      <c r="I10" s="97"/>
      <c r="J10" s="11"/>
      <c r="K10" s="42"/>
      <c r="L10" s="96"/>
      <c r="M10" s="43"/>
      <c r="N10" s="10"/>
      <c r="O10" s="104"/>
      <c r="P10" s="48">
        <f t="shared" si="1"/>
        <v>0.052083333333333336</v>
      </c>
      <c r="R10" s="31" t="s">
        <v>34</v>
      </c>
      <c r="S10" s="34">
        <v>10</v>
      </c>
      <c r="T10" s="34"/>
      <c r="U10" s="26"/>
      <c r="V10" s="27"/>
      <c r="W10" s="28"/>
      <c r="X10" s="28"/>
    </row>
    <row r="11" spans="2:24" s="4" customFormat="1" ht="14.25" thickBot="1" thickTop="1">
      <c r="B11" s="55"/>
      <c r="C11" s="53">
        <f>C19-1</f>
        <v>38502</v>
      </c>
      <c r="D11" s="11" t="s">
        <v>12</v>
      </c>
      <c r="E11" s="42"/>
      <c r="F11" s="96"/>
      <c r="G11" s="124"/>
      <c r="H11" s="158">
        <v>0.10416666666666667</v>
      </c>
      <c r="I11" s="159" t="s">
        <v>55</v>
      </c>
      <c r="J11" s="163" t="s">
        <v>72</v>
      </c>
      <c r="K11" s="162">
        <v>0.041666666666666664</v>
      </c>
      <c r="L11" s="159" t="s">
        <v>80</v>
      </c>
      <c r="M11" s="160" t="s">
        <v>72</v>
      </c>
      <c r="N11" s="10"/>
      <c r="O11" s="103"/>
      <c r="P11" s="48">
        <f t="shared" si="1"/>
        <v>0.14583333333333334</v>
      </c>
      <c r="R11" s="23"/>
      <c r="S11" s="35"/>
      <c r="T11" s="35"/>
      <c r="U11" s="36"/>
      <c r="V11" s="37"/>
      <c r="W11" s="38"/>
      <c r="X11" s="38"/>
    </row>
    <row r="12" spans="3:24" s="4" customFormat="1" ht="13.5" thickTop="1">
      <c r="C12" s="113" t="s">
        <v>77</v>
      </c>
      <c r="R12" s="29" t="s">
        <v>36</v>
      </c>
      <c r="S12" s="40" t="s">
        <v>37</v>
      </c>
      <c r="T12" s="40" t="s">
        <v>38</v>
      </c>
      <c r="U12" s="39"/>
      <c r="V12" s="39"/>
      <c r="W12" s="41"/>
      <c r="X12" s="41"/>
    </row>
    <row r="13" spans="3:24" s="4" customFormat="1" ht="12">
      <c r="C13" s="86"/>
      <c r="R13" s="113" t="s">
        <v>79</v>
      </c>
      <c r="S13" s="87"/>
      <c r="T13" s="87"/>
      <c r="V13" s="157" t="s">
        <v>40</v>
      </c>
      <c r="W13" s="88"/>
      <c r="X13" s="157" t="s">
        <v>39</v>
      </c>
    </row>
    <row r="14" spans="3:24" s="4" customFormat="1" ht="12">
      <c r="C14" s="5"/>
      <c r="E14" s="89"/>
      <c r="H14" s="89"/>
      <c r="K14" s="89"/>
      <c r="R14" s="86"/>
      <c r="S14" s="87"/>
      <c r="T14" s="87"/>
      <c r="V14" s="88"/>
      <c r="W14" s="88"/>
      <c r="X14" s="88"/>
    </row>
    <row r="15" spans="18:19" s="4" customFormat="1" ht="12">
      <c r="R15" s="87"/>
      <c r="S15" s="87"/>
    </row>
    <row r="16" spans="3:19" s="4" customFormat="1" ht="12">
      <c r="C16" s="5"/>
      <c r="E16" s="89"/>
      <c r="H16" s="89"/>
      <c r="K16" s="89"/>
      <c r="R16" s="87"/>
      <c r="S16" s="87"/>
    </row>
    <row r="17" spans="3:24" s="4" customFormat="1" ht="15">
      <c r="C17" s="5"/>
      <c r="E17" s="6"/>
      <c r="F17" s="7"/>
      <c r="G17" s="7"/>
      <c r="H17" s="6"/>
      <c r="I17" s="7"/>
      <c r="J17" s="7"/>
      <c r="K17" s="6"/>
      <c r="L17" s="7"/>
      <c r="M17" s="7"/>
      <c r="N17" s="102"/>
      <c r="O17" s="102"/>
      <c r="R17" s="54" t="s">
        <v>41</v>
      </c>
      <c r="S17" s="18"/>
      <c r="T17" s="18"/>
      <c r="U17" s="54" t="s">
        <v>23</v>
      </c>
      <c r="V17" s="47"/>
      <c r="W17" s="105"/>
      <c r="X17" s="19"/>
    </row>
    <row r="18" spans="2:24" s="4" customFormat="1" ht="12.75">
      <c r="B18" s="21" t="s">
        <v>22</v>
      </c>
      <c r="C18" s="22" t="s">
        <v>0</v>
      </c>
      <c r="D18" s="21" t="s">
        <v>1</v>
      </c>
      <c r="E18" s="21" t="s">
        <v>5</v>
      </c>
      <c r="F18" s="21" t="s">
        <v>3</v>
      </c>
      <c r="G18" s="21" t="s">
        <v>4</v>
      </c>
      <c r="H18" s="21" t="s">
        <v>6</v>
      </c>
      <c r="I18" s="21" t="s">
        <v>3</v>
      </c>
      <c r="J18" s="21" t="s">
        <v>4</v>
      </c>
      <c r="K18" s="21" t="s">
        <v>2</v>
      </c>
      <c r="L18" s="21" t="s">
        <v>3</v>
      </c>
      <c r="M18" s="21" t="s">
        <v>4</v>
      </c>
      <c r="N18" s="21" t="s">
        <v>21</v>
      </c>
      <c r="O18" s="21" t="s">
        <v>4</v>
      </c>
      <c r="P18" s="49" t="s">
        <v>35</v>
      </c>
      <c r="R18" s="1"/>
      <c r="S18" s="20" t="s">
        <v>17</v>
      </c>
      <c r="T18" s="20" t="s">
        <v>18</v>
      </c>
      <c r="U18" s="1" t="s">
        <v>14</v>
      </c>
      <c r="V18" s="2" t="s">
        <v>15</v>
      </c>
      <c r="W18" s="3" t="s">
        <v>16</v>
      </c>
      <c r="X18" s="3" t="s">
        <v>21</v>
      </c>
    </row>
    <row r="19" spans="2:24" s="4" customFormat="1" ht="12.75">
      <c r="B19" s="51" t="s">
        <v>62</v>
      </c>
      <c r="C19" s="9">
        <f aca="true" t="shared" si="2" ref="C19:C24">C20-1</f>
        <v>38503</v>
      </c>
      <c r="D19" s="8" t="s">
        <v>7</v>
      </c>
      <c r="E19" s="42"/>
      <c r="F19" s="96"/>
      <c r="G19" s="124"/>
      <c r="H19" s="10"/>
      <c r="I19" s="97"/>
      <c r="J19" s="11"/>
      <c r="K19" s="44"/>
      <c r="L19" s="100"/>
      <c r="M19" s="43"/>
      <c r="N19" s="10"/>
      <c r="O19" s="103"/>
      <c r="P19" s="48">
        <f>E19+H19+K19+N19</f>
        <v>0</v>
      </c>
      <c r="R19" s="23" t="s">
        <v>14</v>
      </c>
      <c r="S19" s="24">
        <f>SUM(E19:E25)</f>
        <v>0.09375000000000003</v>
      </c>
      <c r="T19" s="25">
        <f>S19*Ausgleichsfaktoren!C$2</f>
        <v>0.2812500000000001</v>
      </c>
      <c r="U19" s="26" t="s">
        <v>24</v>
      </c>
      <c r="V19" s="26" t="s">
        <v>24</v>
      </c>
      <c r="W19" s="26" t="s">
        <v>24</v>
      </c>
      <c r="X19" s="27"/>
    </row>
    <row r="20" spans="2:24" s="4" customFormat="1" ht="13.5" thickBot="1">
      <c r="B20" s="12"/>
      <c r="C20" s="9">
        <f t="shared" si="2"/>
        <v>38504</v>
      </c>
      <c r="D20" s="13" t="s">
        <v>8</v>
      </c>
      <c r="E20" s="42"/>
      <c r="F20" s="96"/>
      <c r="G20" s="124"/>
      <c r="H20" s="14">
        <v>0.052083333333333336</v>
      </c>
      <c r="I20" s="97">
        <v>1</v>
      </c>
      <c r="J20" s="11" t="s">
        <v>82</v>
      </c>
      <c r="K20" s="44"/>
      <c r="L20" s="100"/>
      <c r="M20" s="43"/>
      <c r="N20" s="10"/>
      <c r="O20" s="104"/>
      <c r="P20" s="48">
        <f aca="true" t="shared" si="3" ref="P20:P25">E20+H20+K20+N20</f>
        <v>0.052083333333333336</v>
      </c>
      <c r="R20" s="29" t="s">
        <v>15</v>
      </c>
      <c r="S20" s="24">
        <f>SUM(H19:H25)</f>
        <v>0.17708333333333334</v>
      </c>
      <c r="T20" s="30">
        <f>S20*Ausgleichsfaktoren!C$3</f>
        <v>5.3125</v>
      </c>
      <c r="U20" s="26" t="s">
        <v>63</v>
      </c>
      <c r="V20" s="26" t="s">
        <v>63</v>
      </c>
      <c r="W20" s="26" t="s">
        <v>63</v>
      </c>
      <c r="X20" s="27"/>
    </row>
    <row r="21" spans="2:24" s="4" customFormat="1" ht="14.25" thickBot="1" thickTop="1">
      <c r="B21" s="52" t="s">
        <v>30</v>
      </c>
      <c r="C21" s="9">
        <f t="shared" si="2"/>
        <v>38505</v>
      </c>
      <c r="D21" s="13" t="s">
        <v>9</v>
      </c>
      <c r="E21" s="42"/>
      <c r="F21" s="96"/>
      <c r="G21" s="124"/>
      <c r="H21" s="158">
        <v>0.0625</v>
      </c>
      <c r="I21" s="159" t="s">
        <v>55</v>
      </c>
      <c r="J21" s="163" t="s">
        <v>72</v>
      </c>
      <c r="K21" s="162">
        <v>0.03125</v>
      </c>
      <c r="L21" s="159" t="s">
        <v>80</v>
      </c>
      <c r="M21" s="160" t="s">
        <v>72</v>
      </c>
      <c r="N21" s="10"/>
      <c r="O21" s="104"/>
      <c r="P21" s="48">
        <f t="shared" si="3"/>
        <v>0.09375</v>
      </c>
      <c r="R21" s="23" t="s">
        <v>16</v>
      </c>
      <c r="S21" s="24">
        <f>SUM(K19:K25)</f>
        <v>0.08333333333333333</v>
      </c>
      <c r="T21" s="30">
        <f>S21*Ausgleichsfaktoren!C$4</f>
        <v>1.0833333333333333</v>
      </c>
      <c r="U21" s="27" t="s">
        <v>25</v>
      </c>
      <c r="V21" s="27" t="s">
        <v>25</v>
      </c>
      <c r="W21" s="27" t="s">
        <v>25</v>
      </c>
      <c r="X21" s="28"/>
    </row>
    <row r="22" spans="2:24" s="4" customFormat="1" ht="13.5" thickTop="1">
      <c r="B22" s="50">
        <v>2</v>
      </c>
      <c r="C22" s="9">
        <f t="shared" si="2"/>
        <v>38506</v>
      </c>
      <c r="D22" s="13" t="s">
        <v>10</v>
      </c>
      <c r="E22" s="42">
        <v>0.0416666666666667</v>
      </c>
      <c r="F22" s="96">
        <v>1</v>
      </c>
      <c r="G22" s="124" t="s">
        <v>75</v>
      </c>
      <c r="H22" s="10"/>
      <c r="I22" s="97"/>
      <c r="J22" s="11"/>
      <c r="K22" s="44"/>
      <c r="L22" s="100"/>
      <c r="M22" s="45"/>
      <c r="N22" s="10"/>
      <c r="O22" s="104"/>
      <c r="P22" s="48">
        <f>E22+H22+K22+N22</f>
        <v>0.0416666666666667</v>
      </c>
      <c r="R22" s="23" t="s">
        <v>21</v>
      </c>
      <c r="S22" s="24">
        <f>SUM(N19:N25)</f>
        <v>0</v>
      </c>
      <c r="T22" s="30"/>
      <c r="U22" s="26"/>
      <c r="V22" s="27"/>
      <c r="W22" s="28"/>
      <c r="X22" s="28"/>
    </row>
    <row r="23" spans="2:24" s="4" customFormat="1" ht="12.75">
      <c r="B23" s="55"/>
      <c r="C23" s="9">
        <f t="shared" si="2"/>
        <v>38507</v>
      </c>
      <c r="D23" s="13" t="s">
        <v>11</v>
      </c>
      <c r="E23" s="42"/>
      <c r="F23" s="96"/>
      <c r="G23" s="125"/>
      <c r="H23" s="14"/>
      <c r="I23" s="99"/>
      <c r="J23" s="15"/>
      <c r="K23" s="44">
        <v>0.03125</v>
      </c>
      <c r="L23" s="100">
        <v>1</v>
      </c>
      <c r="M23" s="45" t="s">
        <v>54</v>
      </c>
      <c r="N23" s="10"/>
      <c r="O23" s="104"/>
      <c r="P23" s="48">
        <f>E23+H23+K23+N23</f>
        <v>0.03125</v>
      </c>
      <c r="R23" s="31"/>
      <c r="S23" s="32">
        <f>SUM(S19:S22)</f>
        <v>0.3541666666666667</v>
      </c>
      <c r="T23" s="33">
        <f>SUM(T19:T22)</f>
        <v>6.677083333333333</v>
      </c>
      <c r="U23" s="26"/>
      <c r="V23" s="27"/>
      <c r="W23" s="28"/>
      <c r="X23" s="28"/>
    </row>
    <row r="24" spans="2:24" s="4" customFormat="1" ht="13.5" thickBot="1">
      <c r="B24" s="55"/>
      <c r="C24" s="9">
        <f t="shared" si="2"/>
        <v>38508</v>
      </c>
      <c r="D24" s="11" t="s">
        <v>13</v>
      </c>
      <c r="E24" s="114">
        <v>0.052083333333333336</v>
      </c>
      <c r="F24" s="115">
        <v>1</v>
      </c>
      <c r="G24" s="115" t="s">
        <v>24</v>
      </c>
      <c r="H24" s="10"/>
      <c r="I24" s="97"/>
      <c r="J24" s="11"/>
      <c r="K24" s="42"/>
      <c r="L24" s="96"/>
      <c r="M24" s="43"/>
      <c r="N24" s="10"/>
      <c r="O24" s="104"/>
      <c r="P24" s="48">
        <f t="shared" si="3"/>
        <v>0.052083333333333336</v>
      </c>
      <c r="R24" s="31" t="s">
        <v>34</v>
      </c>
      <c r="S24" s="34">
        <v>8.5</v>
      </c>
      <c r="T24" s="34"/>
      <c r="U24" s="26"/>
      <c r="V24" s="27"/>
      <c r="W24" s="28"/>
      <c r="X24" s="28"/>
    </row>
    <row r="25" spans="2:24" s="4" customFormat="1" ht="14.25" thickBot="1" thickTop="1">
      <c r="B25" s="55"/>
      <c r="C25" s="9">
        <f>C32-1</f>
        <v>38509</v>
      </c>
      <c r="D25" s="11" t="s">
        <v>12</v>
      </c>
      <c r="E25" s="42"/>
      <c r="F25" s="96"/>
      <c r="G25" s="124"/>
      <c r="H25" s="158">
        <v>0.0625</v>
      </c>
      <c r="I25" s="159" t="s">
        <v>55</v>
      </c>
      <c r="J25" s="163" t="s">
        <v>72</v>
      </c>
      <c r="K25" s="162">
        <v>0.020833333333333332</v>
      </c>
      <c r="L25" s="159" t="s">
        <v>80</v>
      </c>
      <c r="M25" s="160" t="s">
        <v>72</v>
      </c>
      <c r="N25" s="10"/>
      <c r="O25" s="103"/>
      <c r="P25" s="48">
        <f t="shared" si="3"/>
        <v>0.08333333333333333</v>
      </c>
      <c r="R25" s="23"/>
      <c r="S25" s="35"/>
      <c r="T25" s="35"/>
      <c r="U25" s="36"/>
      <c r="V25" s="37"/>
      <c r="W25" s="38"/>
      <c r="X25" s="38"/>
    </row>
    <row r="26" spans="3:24" s="4" customFormat="1" ht="13.5" thickTop="1">
      <c r="C26" s="113" t="s">
        <v>77</v>
      </c>
      <c r="R26" s="29" t="s">
        <v>36</v>
      </c>
      <c r="S26" s="40" t="s">
        <v>37</v>
      </c>
      <c r="T26" s="40" t="s">
        <v>38</v>
      </c>
      <c r="U26" s="39"/>
      <c r="V26" s="39"/>
      <c r="W26" s="41"/>
      <c r="X26" s="41"/>
    </row>
    <row r="27" spans="3:24" s="4" customFormat="1" ht="12">
      <c r="C27" s="5"/>
      <c r="E27" s="89"/>
      <c r="H27" s="89"/>
      <c r="K27" s="89"/>
      <c r="R27" s="113" t="s">
        <v>79</v>
      </c>
      <c r="S27" s="87"/>
      <c r="T27" s="87"/>
      <c r="V27" s="157" t="s">
        <v>40</v>
      </c>
      <c r="W27" s="88"/>
      <c r="X27" s="157" t="s">
        <v>39</v>
      </c>
    </row>
    <row r="28" spans="3:19" s="4" customFormat="1" ht="12">
      <c r="C28" s="5"/>
      <c r="E28" s="89"/>
      <c r="H28" s="89"/>
      <c r="K28" s="89"/>
      <c r="R28" s="87"/>
      <c r="S28" s="87"/>
    </row>
    <row r="29" spans="18:19" s="4" customFormat="1" ht="12">
      <c r="R29" s="87"/>
      <c r="S29" s="87"/>
    </row>
    <row r="30" spans="3:24" s="4" customFormat="1" ht="15">
      <c r="C30" s="5"/>
      <c r="E30" s="6"/>
      <c r="F30" s="7"/>
      <c r="G30" s="7"/>
      <c r="H30" s="6"/>
      <c r="I30" s="7"/>
      <c r="J30" s="7"/>
      <c r="K30" s="6"/>
      <c r="L30" s="7"/>
      <c r="M30" s="7"/>
      <c r="N30" s="102"/>
      <c r="O30" s="102"/>
      <c r="R30" s="54" t="s">
        <v>41</v>
      </c>
      <c r="S30" s="18"/>
      <c r="T30" s="18"/>
      <c r="U30" s="54" t="s">
        <v>23</v>
      </c>
      <c r="V30" s="47"/>
      <c r="W30" s="105"/>
      <c r="X30" s="19"/>
    </row>
    <row r="31" spans="2:24" s="4" customFormat="1" ht="12.75">
      <c r="B31" s="21" t="s">
        <v>22</v>
      </c>
      <c r="C31" s="22" t="s">
        <v>0</v>
      </c>
      <c r="D31" s="21" t="s">
        <v>1</v>
      </c>
      <c r="E31" s="21" t="s">
        <v>5</v>
      </c>
      <c r="F31" s="21" t="s">
        <v>3</v>
      </c>
      <c r="G31" s="21" t="s">
        <v>4</v>
      </c>
      <c r="H31" s="21" t="s">
        <v>6</v>
      </c>
      <c r="I31" s="21" t="s">
        <v>3</v>
      </c>
      <c r="J31" s="21" t="s">
        <v>4</v>
      </c>
      <c r="K31" s="21" t="s">
        <v>2</v>
      </c>
      <c r="L31" s="21" t="s">
        <v>3</v>
      </c>
      <c r="M31" s="21" t="s">
        <v>4</v>
      </c>
      <c r="N31" s="21" t="s">
        <v>21</v>
      </c>
      <c r="O31" s="21" t="s">
        <v>4</v>
      </c>
      <c r="P31" s="49" t="s">
        <v>35</v>
      </c>
      <c r="R31" s="1"/>
      <c r="S31" s="20" t="s">
        <v>17</v>
      </c>
      <c r="T31" s="20" t="s">
        <v>18</v>
      </c>
      <c r="U31" s="1" t="s">
        <v>14</v>
      </c>
      <c r="V31" s="2" t="s">
        <v>15</v>
      </c>
      <c r="W31" s="3" t="s">
        <v>16</v>
      </c>
      <c r="X31" s="3" t="s">
        <v>21</v>
      </c>
    </row>
    <row r="32" spans="2:24" s="4" customFormat="1" ht="12.75">
      <c r="B32" s="51" t="s">
        <v>67</v>
      </c>
      <c r="C32" s="53">
        <f aca="true" t="shared" si="4" ref="C32:C37">C33-1</f>
        <v>38510</v>
      </c>
      <c r="D32" s="8" t="s">
        <v>7</v>
      </c>
      <c r="E32" s="42">
        <v>0.0416666666666667</v>
      </c>
      <c r="F32" s="96" t="s">
        <v>74</v>
      </c>
      <c r="G32" s="124" t="s">
        <v>70</v>
      </c>
      <c r="H32" s="10"/>
      <c r="I32" s="11"/>
      <c r="J32" s="11"/>
      <c r="K32" s="42"/>
      <c r="L32" s="43"/>
      <c r="M32" s="43"/>
      <c r="N32" s="10"/>
      <c r="O32" s="11"/>
      <c r="P32" s="48">
        <f>E32+H32+K32+N32</f>
        <v>0.0416666666666667</v>
      </c>
      <c r="R32" s="23" t="s">
        <v>14</v>
      </c>
      <c r="S32" s="24">
        <f>SUM(E32:E38)</f>
        <v>0.09722222222222225</v>
      </c>
      <c r="T32" s="25">
        <f>S32*Ausgleichsfaktoren!C$2</f>
        <v>0.29166666666666674</v>
      </c>
      <c r="U32" s="26" t="s">
        <v>24</v>
      </c>
      <c r="V32" s="26" t="s">
        <v>24</v>
      </c>
      <c r="W32" s="26" t="s">
        <v>24</v>
      </c>
      <c r="X32" s="27"/>
    </row>
    <row r="33" spans="2:24" s="4" customFormat="1" ht="12.75">
      <c r="B33" s="12"/>
      <c r="C33" s="53">
        <f t="shared" si="4"/>
        <v>38511</v>
      </c>
      <c r="D33" s="13" t="s">
        <v>8</v>
      </c>
      <c r="E33" s="42"/>
      <c r="F33" s="43"/>
      <c r="G33" s="43"/>
      <c r="H33" s="10"/>
      <c r="I33" s="11"/>
      <c r="J33" s="11"/>
      <c r="K33" s="44">
        <v>0.03125</v>
      </c>
      <c r="L33" s="45">
        <v>1</v>
      </c>
      <c r="M33" s="43" t="s">
        <v>54</v>
      </c>
      <c r="N33" s="10"/>
      <c r="O33" s="15"/>
      <c r="P33" s="48">
        <f aca="true" t="shared" si="5" ref="P33:P38">E33+H33+K33+N33</f>
        <v>0.03125</v>
      </c>
      <c r="R33" s="29" t="s">
        <v>15</v>
      </c>
      <c r="S33" s="24">
        <f>SUM(H32:H38)</f>
        <v>0.09374999999999999</v>
      </c>
      <c r="T33" s="30">
        <f>S33*Ausgleichsfaktoren!C$3</f>
        <v>2.8124999999999996</v>
      </c>
      <c r="U33" s="26" t="s">
        <v>63</v>
      </c>
      <c r="V33" s="26" t="s">
        <v>63</v>
      </c>
      <c r="W33" s="26" t="s">
        <v>63</v>
      </c>
      <c r="X33" s="27"/>
    </row>
    <row r="34" spans="2:24" s="4" customFormat="1" ht="13.5" thickBot="1">
      <c r="B34" s="52" t="s">
        <v>30</v>
      </c>
      <c r="C34" s="53">
        <f t="shared" si="4"/>
        <v>38512</v>
      </c>
      <c r="D34" s="13" t="s">
        <v>9</v>
      </c>
      <c r="E34" s="42">
        <v>0.03125</v>
      </c>
      <c r="F34" s="96">
        <v>1</v>
      </c>
      <c r="G34" s="124" t="s">
        <v>70</v>
      </c>
      <c r="H34" s="14">
        <v>0.03125</v>
      </c>
      <c r="I34" s="97">
        <v>1</v>
      </c>
      <c r="J34" s="11" t="s">
        <v>70</v>
      </c>
      <c r="K34" s="44"/>
      <c r="L34" s="45"/>
      <c r="M34" s="45"/>
      <c r="N34" s="10"/>
      <c r="O34" s="15"/>
      <c r="P34" s="48">
        <f t="shared" si="5"/>
        <v>0.0625</v>
      </c>
      <c r="R34" s="23" t="s">
        <v>16</v>
      </c>
      <c r="S34" s="24">
        <f>SUM(K32:K38)</f>
        <v>0.06249999999999999</v>
      </c>
      <c r="T34" s="30">
        <f>S34*Ausgleichsfaktoren!C$4</f>
        <v>0.8124999999999999</v>
      </c>
      <c r="U34" s="27" t="s">
        <v>25</v>
      </c>
      <c r="V34" s="27" t="s">
        <v>25</v>
      </c>
      <c r="W34" s="27" t="s">
        <v>25</v>
      </c>
      <c r="X34" s="28"/>
    </row>
    <row r="35" spans="2:24" s="4" customFormat="1" ht="13.5" thickBot="1">
      <c r="B35" s="50">
        <v>1</v>
      </c>
      <c r="C35" s="53">
        <f t="shared" si="4"/>
        <v>38513</v>
      </c>
      <c r="D35" s="13" t="s">
        <v>10</v>
      </c>
      <c r="E35" s="42">
        <v>0.013888888888888888</v>
      </c>
      <c r="F35" s="96">
        <v>1</v>
      </c>
      <c r="G35" s="124" t="s">
        <v>70</v>
      </c>
      <c r="H35" s="136">
        <v>0.041666666666666664</v>
      </c>
      <c r="I35" s="137" t="s">
        <v>73</v>
      </c>
      <c r="J35" s="138" t="s">
        <v>70</v>
      </c>
      <c r="K35" s="139">
        <v>0.020833333333333332</v>
      </c>
      <c r="L35" s="140" t="s">
        <v>55</v>
      </c>
      <c r="M35" s="141" t="s">
        <v>70</v>
      </c>
      <c r="N35" s="10"/>
      <c r="O35" s="15"/>
      <c r="P35" s="48">
        <f>E35+H35+K35+N35</f>
        <v>0.07638888888888888</v>
      </c>
      <c r="R35" s="23" t="s">
        <v>21</v>
      </c>
      <c r="S35" s="24">
        <f>SUM(N32:N38)</f>
        <v>0</v>
      </c>
      <c r="T35" s="30"/>
      <c r="U35" s="26"/>
      <c r="V35" s="27"/>
      <c r="W35" s="28"/>
      <c r="X35" s="28"/>
    </row>
    <row r="36" spans="2:24" s="4" customFormat="1" ht="13.5" thickBot="1">
      <c r="B36" s="55"/>
      <c r="C36" s="53">
        <f t="shared" si="4"/>
        <v>38514</v>
      </c>
      <c r="D36" s="13" t="s">
        <v>11</v>
      </c>
      <c r="E36" s="44"/>
      <c r="F36" s="45"/>
      <c r="G36" s="45"/>
      <c r="H36" s="14"/>
      <c r="I36" s="15"/>
      <c r="J36" s="15"/>
      <c r="K36" s="44"/>
      <c r="L36" s="45"/>
      <c r="M36" s="45"/>
      <c r="N36" s="14"/>
      <c r="O36" s="15"/>
      <c r="P36" s="48">
        <f>E36+H36+K36+N36</f>
        <v>0</v>
      </c>
      <c r="R36" s="31"/>
      <c r="S36" s="32">
        <f>SUM(S32:S35)</f>
        <v>0.2534722222222222</v>
      </c>
      <c r="T36" s="33">
        <f>SUM(T32:T35)</f>
        <v>3.916666666666666</v>
      </c>
      <c r="U36" s="26"/>
      <c r="V36" s="27"/>
      <c r="W36" s="28"/>
      <c r="X36" s="28"/>
    </row>
    <row r="37" spans="2:24" s="4" customFormat="1" ht="13.5" thickBot="1">
      <c r="B37" s="55"/>
      <c r="C37" s="53">
        <f t="shared" si="4"/>
        <v>38515</v>
      </c>
      <c r="D37" s="130" t="s">
        <v>13</v>
      </c>
      <c r="E37" s="142">
        <v>0.010416666666666666</v>
      </c>
      <c r="F37" s="143">
        <v>1</v>
      </c>
      <c r="G37" s="144" t="s">
        <v>70</v>
      </c>
      <c r="H37" s="145">
        <v>0.020833333333333332</v>
      </c>
      <c r="I37" s="146" t="s">
        <v>55</v>
      </c>
      <c r="J37" s="147" t="s">
        <v>70</v>
      </c>
      <c r="K37" s="148">
        <v>0.010416666666666666</v>
      </c>
      <c r="L37" s="143" t="s">
        <v>55</v>
      </c>
      <c r="M37" s="149" t="s">
        <v>70</v>
      </c>
      <c r="N37" s="122"/>
      <c r="O37" s="15"/>
      <c r="P37" s="48">
        <f t="shared" si="5"/>
        <v>0.041666666666666664</v>
      </c>
      <c r="R37" s="31"/>
      <c r="S37" s="34"/>
      <c r="T37" s="34"/>
      <c r="U37" s="26"/>
      <c r="V37" s="27"/>
      <c r="W37" s="28"/>
      <c r="X37" s="28"/>
    </row>
    <row r="38" spans="2:24" s="4" customFormat="1" ht="15.75">
      <c r="B38" s="154"/>
      <c r="C38" s="153">
        <v>38516</v>
      </c>
      <c r="D38" s="150" t="s">
        <v>12</v>
      </c>
      <c r="E38" s="151"/>
      <c r="F38" s="152"/>
      <c r="G38" s="152"/>
      <c r="H38" s="151"/>
      <c r="I38" s="152"/>
      <c r="J38" s="152"/>
      <c r="K38" s="151"/>
      <c r="L38" s="152"/>
      <c r="M38" s="152"/>
      <c r="N38" s="151"/>
      <c r="O38" s="150"/>
      <c r="P38" s="48">
        <f t="shared" si="5"/>
        <v>0</v>
      </c>
      <c r="R38" s="23"/>
      <c r="S38" s="35"/>
      <c r="T38" s="35"/>
      <c r="U38" s="36"/>
      <c r="V38" s="37"/>
      <c r="W38" s="38"/>
      <c r="X38" s="38"/>
    </row>
    <row r="39" spans="3:24" s="4" customFormat="1" ht="12.75">
      <c r="C39" s="113" t="s">
        <v>77</v>
      </c>
      <c r="R39" s="29" t="s">
        <v>36</v>
      </c>
      <c r="S39" s="40" t="s">
        <v>37</v>
      </c>
      <c r="T39" s="40" t="s">
        <v>38</v>
      </c>
      <c r="U39" s="39"/>
      <c r="V39" s="39"/>
      <c r="W39" s="41"/>
      <c r="X39" s="41"/>
    </row>
    <row r="40" spans="18:24" s="4" customFormat="1" ht="12">
      <c r="R40" s="113" t="s">
        <v>79</v>
      </c>
      <c r="S40" s="87"/>
      <c r="T40" s="87"/>
      <c r="V40" s="157" t="s">
        <v>40</v>
      </c>
      <c r="W40" s="88"/>
      <c r="X40" s="157" t="s">
        <v>39</v>
      </c>
    </row>
    <row r="41" s="7" customFormat="1" ht="12"/>
    <row r="42" spans="18:19" s="80" customFormat="1" ht="12">
      <c r="R42" s="81"/>
      <c r="S42" s="81"/>
    </row>
    <row r="43" spans="18:19" s="80" customFormat="1" ht="15.75" customHeight="1">
      <c r="R43" s="81"/>
      <c r="S43" s="81"/>
    </row>
    <row r="44" spans="1:32" s="80" customFormat="1" ht="15">
      <c r="A44" s="119" t="s">
        <v>53</v>
      </c>
      <c r="B44" s="155"/>
      <c r="C44" s="180" t="s">
        <v>76</v>
      </c>
      <c r="D44" s="180"/>
      <c r="E44" s="180"/>
      <c r="F44" s="180"/>
      <c r="G44" s="180"/>
      <c r="H44" s="180"/>
      <c r="I44" s="180"/>
      <c r="J44" s="180"/>
      <c r="K44" s="180"/>
      <c r="L44" s="180"/>
      <c r="M44" s="180"/>
      <c r="N44" s="155"/>
      <c r="O44" s="155"/>
      <c r="P44" s="155"/>
      <c r="Q44" s="155"/>
      <c r="R44" s="156"/>
      <c r="S44" s="156"/>
      <c r="T44" s="155"/>
      <c r="U44" s="155"/>
      <c r="V44" s="155"/>
      <c r="W44" s="155"/>
      <c r="X44" s="155"/>
      <c r="Y44" s="155"/>
      <c r="Z44" s="155"/>
      <c r="AA44" s="155"/>
      <c r="AB44" s="155"/>
      <c r="AC44" s="155"/>
      <c r="AD44" s="155"/>
      <c r="AE44" s="155"/>
      <c r="AF44" s="155"/>
    </row>
    <row r="45" ht="12"/>
    <row r="48" ht="12"/>
    <row r="49" ht="12"/>
    <row r="50" ht="12"/>
    <row r="51" ht="12"/>
    <row r="53" ht="12"/>
    <row r="54" ht="12"/>
    <row r="55" ht="12"/>
    <row r="56" ht="12"/>
    <row r="57" ht="12"/>
    <row r="58" ht="12"/>
    <row r="59" ht="12"/>
    <row r="60" ht="12"/>
    <row r="61" ht="12"/>
    <row r="62" ht="12"/>
  </sheetData>
  <mergeCells count="1">
    <mergeCell ref="C44:M44"/>
  </mergeCells>
  <hyperlinks>
    <hyperlink ref="C44" r:id="rId1" display="http://www.triathlon-szene.de/index.php?option=com_content&amp;task=blogcategory&amp;id=19&amp;Itemid=52"/>
    <hyperlink ref="C12" r:id="rId2" display="» Quelle: www.triathlon-szene.de"/>
    <hyperlink ref="C26" r:id="rId3" display="» Quelle: www.triathlon-szene.de"/>
    <hyperlink ref="C39" r:id="rId4" display="» Quelle: www.triathlon-szene.de"/>
    <hyperlink ref="X13" r:id="rId5" display="» Forum"/>
    <hyperlink ref="V13" r:id="rId6" display="» Magazin"/>
    <hyperlink ref="X27" r:id="rId7" display="» Forum"/>
    <hyperlink ref="V27" r:id="rId8" display="» Magazin"/>
    <hyperlink ref="X40" r:id="rId9" display="» Forum"/>
    <hyperlink ref="V40" r:id="rId10" display="» Magazin"/>
    <hyperlink ref="R13" r:id="rId11" display="Triathlon-Filmarchiv"/>
    <hyperlink ref="R27" r:id="rId12" display="Triathlon-Filmarchiv"/>
    <hyperlink ref="R40" r:id="rId13" display="Triathlon-Filmarchiv"/>
  </hyperlinks>
  <printOptions/>
  <pageMargins left="0.75" right="0.75" top="1" bottom="1" header="0.5" footer="0.5"/>
  <pageSetup orientation="portrait" paperSize="9"/>
  <drawing r:id="rId16"/>
  <legacyDrawing r:id="rId15"/>
</worksheet>
</file>

<file path=xl/worksheets/sheet7.xml><?xml version="1.0" encoding="utf-8"?>
<worksheet xmlns="http://schemas.openxmlformats.org/spreadsheetml/2006/main" xmlns:r="http://schemas.openxmlformats.org/officeDocument/2006/relationships">
  <dimension ref="A1:H42"/>
  <sheetViews>
    <sheetView workbookViewId="0" topLeftCell="A1">
      <selection activeCell="C4" sqref="C4"/>
    </sheetView>
  </sheetViews>
  <sheetFormatPr defaultColWidth="11.00390625" defaultRowHeight="12"/>
  <cols>
    <col min="1" max="1" width="32.50390625" style="4" bestFit="1" customWidth="1"/>
    <col min="2" max="2" width="6.50390625" style="4" bestFit="1" customWidth="1"/>
    <col min="3" max="3" width="22.625" style="4" bestFit="1" customWidth="1"/>
    <col min="4" max="4" width="10.875" style="4" customWidth="1"/>
    <col min="5" max="5" width="12.00390625" style="4" customWidth="1"/>
    <col min="6" max="6" width="6.50390625" style="4" bestFit="1" customWidth="1"/>
    <col min="7" max="16384" width="10.875" style="4" customWidth="1"/>
  </cols>
  <sheetData>
    <row r="1" spans="1:3" ht="15.75">
      <c r="A1" s="93" t="s">
        <v>19</v>
      </c>
      <c r="B1" s="94"/>
      <c r="C1" s="95" t="s">
        <v>20</v>
      </c>
    </row>
    <row r="2" spans="1:3" ht="12">
      <c r="A2" s="90" t="s">
        <v>14</v>
      </c>
      <c r="B2" s="52"/>
      <c r="C2" s="91">
        <v>3</v>
      </c>
    </row>
    <row r="3" spans="1:3" ht="12">
      <c r="A3" s="90" t="s">
        <v>15</v>
      </c>
      <c r="B3" s="52"/>
      <c r="C3" s="91">
        <v>30</v>
      </c>
    </row>
    <row r="4" spans="1:3" ht="12">
      <c r="A4" s="90" t="s">
        <v>16</v>
      </c>
      <c r="B4" s="52"/>
      <c r="C4" s="91">
        <v>13</v>
      </c>
    </row>
    <row r="5" ht="12"/>
    <row r="6" ht="12"/>
    <row r="7" ht="12"/>
    <row r="8" ht="12"/>
    <row r="9" ht="12"/>
    <row r="10" ht="12"/>
    <row r="11" ht="12"/>
    <row r="12" ht="12"/>
    <row r="13" ht="12"/>
    <row r="14" ht="12"/>
    <row r="15" ht="12"/>
    <row r="16" ht="12"/>
    <row r="17" ht="12"/>
    <row r="18" ht="12"/>
    <row r="19" ht="12"/>
    <row r="20" ht="12"/>
    <row r="25" ht="10.5">
      <c r="A25" s="4" t="s">
        <v>42</v>
      </c>
    </row>
    <row r="26" ht="10.5">
      <c r="A26" s="4">
        <v>1.2608695652173911</v>
      </c>
    </row>
    <row r="27" ht="10.5">
      <c r="A27" s="4">
        <v>1.2</v>
      </c>
    </row>
    <row r="28" ht="10.5">
      <c r="A28" s="4">
        <v>1.15</v>
      </c>
    </row>
    <row r="29" ht="10.5">
      <c r="A29" s="4">
        <v>1.08</v>
      </c>
    </row>
    <row r="30" ht="10.5">
      <c r="A30" s="4">
        <v>1.01</v>
      </c>
    </row>
    <row r="31" ht="10.5">
      <c r="A31" s="4">
        <v>0.95</v>
      </c>
    </row>
    <row r="35" spans="1:5" ht="10.5">
      <c r="A35" s="4" t="s">
        <v>42</v>
      </c>
      <c r="E35" s="4" t="s">
        <v>42</v>
      </c>
    </row>
    <row r="36" spans="1:5" ht="10.5">
      <c r="A36" s="4" t="s">
        <v>48</v>
      </c>
      <c r="E36" s="4" t="s">
        <v>52</v>
      </c>
    </row>
    <row r="37" spans="1:8" ht="10.5">
      <c r="A37" s="4">
        <v>0.65</v>
      </c>
      <c r="B37" s="4">
        <v>0.82</v>
      </c>
      <c r="C37" s="4">
        <f aca="true" t="shared" si="0" ref="C37:D42">A37*0.95</f>
        <v>0.6174999999999999</v>
      </c>
      <c r="D37" s="4">
        <f t="shared" si="0"/>
        <v>0.7789999999999999</v>
      </c>
      <c r="E37" s="4">
        <v>0.66</v>
      </c>
      <c r="F37" s="4">
        <v>0.85</v>
      </c>
      <c r="G37" s="4">
        <f aca="true" t="shared" si="1" ref="G37:H42">E37*0.95</f>
        <v>0.627</v>
      </c>
      <c r="H37" s="4">
        <f t="shared" si="1"/>
        <v>0.8075</v>
      </c>
    </row>
    <row r="38" spans="1:8" ht="10.5">
      <c r="A38" s="4">
        <v>0.83</v>
      </c>
      <c r="B38" s="4">
        <v>0.89</v>
      </c>
      <c r="C38" s="4">
        <f t="shared" si="0"/>
        <v>0.7885</v>
      </c>
      <c r="D38" s="4">
        <f t="shared" si="0"/>
        <v>0.8454999999999999</v>
      </c>
      <c r="E38" s="4">
        <v>0.86</v>
      </c>
      <c r="F38" s="4">
        <v>0.905</v>
      </c>
      <c r="G38" s="4">
        <f t="shared" si="1"/>
        <v>0.817</v>
      </c>
      <c r="H38" s="4">
        <f t="shared" si="1"/>
        <v>0.85975</v>
      </c>
    </row>
    <row r="39" spans="1:8" ht="10.5">
      <c r="A39" s="4">
        <v>0.9</v>
      </c>
      <c r="B39" s="4">
        <v>0.93</v>
      </c>
      <c r="C39" s="4">
        <f t="shared" si="0"/>
        <v>0.855</v>
      </c>
      <c r="D39" s="4">
        <f t="shared" si="0"/>
        <v>0.8835</v>
      </c>
      <c r="E39" s="4">
        <v>0.91</v>
      </c>
      <c r="F39" s="4">
        <v>0.95</v>
      </c>
      <c r="G39" s="4">
        <f t="shared" si="1"/>
        <v>0.8644999999999999</v>
      </c>
      <c r="H39" s="4">
        <f t="shared" si="1"/>
        <v>0.9025</v>
      </c>
    </row>
    <row r="40" spans="1:8" ht="10.5">
      <c r="A40" s="4">
        <v>0.94</v>
      </c>
      <c r="B40" s="4">
        <v>0.99</v>
      </c>
      <c r="C40" s="4">
        <f t="shared" si="0"/>
        <v>0.8929999999999999</v>
      </c>
      <c r="D40" s="4">
        <f t="shared" si="0"/>
        <v>0.9405</v>
      </c>
      <c r="E40" s="4">
        <v>0.96</v>
      </c>
      <c r="F40" s="4">
        <v>0.99</v>
      </c>
      <c r="G40" s="4">
        <f t="shared" si="1"/>
        <v>0.9119999999999999</v>
      </c>
      <c r="H40" s="4">
        <f t="shared" si="1"/>
        <v>0.9405</v>
      </c>
    </row>
    <row r="41" spans="1:8" ht="12">
      <c r="A41" s="92">
        <v>1</v>
      </c>
      <c r="B41" s="92">
        <v>1.02</v>
      </c>
      <c r="C41" s="4">
        <f t="shared" si="0"/>
        <v>0.95</v>
      </c>
      <c r="D41" s="4">
        <f t="shared" si="0"/>
        <v>0.969</v>
      </c>
      <c r="E41" s="92">
        <v>1</v>
      </c>
      <c r="F41" s="92">
        <v>1.02</v>
      </c>
      <c r="G41" s="4">
        <f t="shared" si="1"/>
        <v>0.95</v>
      </c>
      <c r="H41" s="4">
        <f t="shared" si="1"/>
        <v>0.969</v>
      </c>
    </row>
    <row r="42" spans="1:8" ht="10.5">
      <c r="A42" s="4">
        <v>1.02</v>
      </c>
      <c r="B42" s="4">
        <v>1.05</v>
      </c>
      <c r="C42" s="4">
        <f t="shared" si="0"/>
        <v>0.969</v>
      </c>
      <c r="D42" s="4">
        <f t="shared" si="0"/>
        <v>0.9974999999999999</v>
      </c>
      <c r="E42" s="4">
        <v>1.02</v>
      </c>
      <c r="F42" s="4">
        <v>1.05</v>
      </c>
      <c r="G42" s="4">
        <f t="shared" si="1"/>
        <v>0.969</v>
      </c>
      <c r="H42" s="4">
        <f t="shared" si="1"/>
        <v>0.9974999999999999</v>
      </c>
    </row>
  </sheetData>
  <printOptions/>
  <pageMargins left="0.75" right="0.75" top="1" bottom="1" header="0.4921259845" footer="0.492125984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Dyck</dc:creator>
  <cp:keywords/>
  <dc:description/>
  <cp:lastModifiedBy>www.triathlon-szene.de</cp:lastModifiedBy>
  <cp:lastPrinted>2006-10-26T12:51:20Z</cp:lastPrinted>
  <dcterms:created xsi:type="dcterms:W3CDTF">2010-07-19T13:37:01Z</dcterms:created>
  <dcterms:modified xsi:type="dcterms:W3CDTF">2006-10-30T22:09:57Z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